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koval-lg\Desktop\БЮДЖЕТ на 2022  оконч\Годовой отчет АГО за 2022 а Думу\"/>
    </mc:Choice>
  </mc:AlternateContent>
  <bookViews>
    <workbookView xWindow="630" yWindow="555" windowWidth="27495" windowHeight="11445"/>
  </bookViews>
  <sheets>
    <sheet name="Доходы" sheetId="2" r:id="rId1"/>
  </sheets>
  <calcPr calcId="162913"/>
</workbook>
</file>

<file path=xl/calcChain.xml><?xml version="1.0" encoding="utf-8"?>
<calcChain xmlns="http://schemas.openxmlformats.org/spreadsheetml/2006/main">
  <c r="C19" i="2" l="1"/>
  <c r="C178" i="2"/>
  <c r="C176" i="2"/>
  <c r="C172" i="2"/>
  <c r="C154" i="2"/>
  <c r="C141" i="2"/>
  <c r="C112" i="2"/>
  <c r="C110" i="2"/>
  <c r="C108" i="2"/>
  <c r="C55" i="2"/>
  <c r="C53" i="2"/>
  <c r="C48" i="2"/>
  <c r="C42" i="2"/>
  <c r="C39" i="2"/>
  <c r="C37" i="2"/>
  <c r="C30" i="2"/>
  <c r="C14" i="2"/>
  <c r="C16" i="2"/>
  <c r="C13" i="2" l="1"/>
</calcChain>
</file>

<file path=xl/sharedStrings.xml><?xml version="1.0" encoding="utf-8"?>
<sst xmlns="http://schemas.openxmlformats.org/spreadsheetml/2006/main" count="349" uniqueCount="300">
  <si>
    <t>x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</si>
  <si>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</si>
  <si>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011 1 16 01203 01 0000 140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</si>
  <si>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</si>
  <si>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017 1 16 01193 01 0000 140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</si>
  <si>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</si>
  <si>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017 1 16 11050 01 0000 140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</si>
  <si>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</si>
  <si>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019 1 16 01053 01 0000 140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</si>
  <si>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</si>
  <si>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019 1 16 01063 01 0000 140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</si>
  <si>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</si>
  <si>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019 1 16 01073 01 0000 140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</si>
  <si>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</si>
  <si>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019 1 16 01083 01 0000 140</t>
  </si>
  <si>
    <t xml:space="preserve">  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</si>
  <si>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019 1 16 01133 01 0000 140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</si>
  <si>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</si>
  <si>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019 1 16 01143 01 0000 140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</si>
  <si>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</si>
  <si>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019 1 16 01153 01 0000 140</t>
  </si>
  <si>
    <t xml:space="preserve">  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</si>
  <si>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019 1 16 01173 01 0000 140</t>
  </si>
  <si>
    <t>019 1 16 01193 01 0000 140</t>
  </si>
  <si>
    <t>019 1 16 01203 01 0000 140</t>
  </si>
  <si>
    <t>035 1 16 01053 01 0000 140</t>
  </si>
  <si>
    <t>035 1 16 01063 01 0000 140</t>
  </si>
  <si>
    <t>035 1 16 01073 01 0000 140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</si>
  <si>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</si>
  <si>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035 1 16 01113 01 0000 140</t>
  </si>
  <si>
    <t>035 1 16 01193 01 0000 140</t>
  </si>
  <si>
    <t>035 1 16 01203 01 0000 140</t>
  </si>
  <si>
    <t>042 1 16 01203 01 0000 140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</si>
  <si>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</si>
  <si>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045 1 16 10123 01 0000 140</t>
  </si>
  <si>
    <t>045 1 16 11050 01 0000 140</t>
  </si>
  <si>
    <t xml:space="preserve">  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</si>
  <si>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048 1 12 01010 01 6000 120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</si>
  <si>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</si>
  <si>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048 1 12 01030 01 6000 120</t>
  </si>
  <si>
    <t xml:space="preserve">  Плата за размещение отходов производства</t>
  </si>
  <si>
    <t>048 1 12 01041 01 6000 120</t>
  </si>
  <si>
    <t xml:space="preserve">  Плата за размещение твердых коммунальных отходов</t>
  </si>
  <si>
    <t xml:space="preserve">  Плата за размещение твердых коммунальных отходов (пени по соответствующему платежу)</t>
  </si>
  <si>
    <t>048 1 12 01042 01 2100 120</t>
  </si>
  <si>
    <t>048 1 12 01042 01 6000 120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</si>
  <si>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</si>
  <si>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</si>
  <si>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</si>
  <si>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</si>
  <si>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</si>
  <si>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</si>
  <si>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</si>
  <si>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100 1 03 02261 01 0000 110</t>
  </si>
  <si>
    <t>141 1 16 10123 01 0041 140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</si>
  <si>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</si>
  <si>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</si>
  <si>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</si>
  <si>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182 1 01 02010 01 2100 110</t>
  </si>
  <si>
    <t>182 1 01 02010 01 3000 110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</si>
  <si>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</si>
  <si>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182 1 01 02010 01 4000 110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</si>
  <si>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</si>
  <si>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</si>
  <si>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 xml:space="preserve">  Налог на доходы физических лиц с доходов, полученных от осуществления дея-тельности физическими лицами, зарегистрированными в качестве индивидуаль-ных предпринимателей, нотариусов, занимающихся частной практикой, адвока-тов, учредивших адвокатские кабинеты, и других лиц, занимающихся частной практикой в соответствии со статьей 227 Налогового кодекса Российской Феде-рации (пени по соответствующему платежу)</t>
  </si>
  <si>
    <t>182 1 01 02020 01 2100 110</t>
  </si>
  <si>
    <t xml:space="preserve">  Налог на доходы физических лиц с доходов, полученных от осуществления дея-тельности физическими лицами, зарегистрированными в качестве индивидуаль-ных предпринимателей, нотариусов, занимающихся частной практикой, адвока-тов, учредивших адвокатские кабинеты, и других лиц, занимающихся частной практикой в соответствии со статьей 227 Налогового кодекса Российской Феде-рации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</si>
  <si>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</si>
  <si>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</si>
  <si>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</si>
  <si>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</si>
  <si>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182 1 01 02030 01 2100 110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</si>
  <si>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</si>
  <si>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182 1 01 02030 01 3000 110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</si>
  <si>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</si>
  <si>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182 1 01 02040 01 1000 110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</si>
  <si>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</si>
  <si>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182 1 01 02080 01 1000 110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</si>
  <si>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</si>
  <si>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182 1 01 02080 01 2100 110</t>
  </si>
  <si>
    <t xml:space="preserve">  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(суммы денежных взысканий (штрафов) по соответствующему платежу согласно законодательству Российской Федерации)</t>
  </si>
  <si>
    <t>182 1 01 02080 01 3000 110</t>
  </si>
  <si>
    <t xml:space="preserve">  Налог, взимаемый с налогоплательщиков, выбравших в качестве объекта налогообложения доходы</t>
  </si>
  <si>
    <t xml:space="preserve">  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</si>
  <si>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182 1 05 01011 01 1000 110</t>
  </si>
  <si>
    <t>182 1 05 01011 01 2100 110</t>
  </si>
  <si>
    <t xml:space="preserve">  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</si>
  <si>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182 1 05 01011 01 3000 110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</si>
  <si>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</si>
  <si>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182 1 05 01012 01 1000 110</t>
  </si>
  <si>
    <t xml:space="preserve">  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</si>
  <si>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182 1 05 01012 01 2100 110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</si>
  <si>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</si>
  <si>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</si>
  <si>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182 1 05 01021 01 1000 110</t>
  </si>
  <si>
    <t>182 1 05 01021 01 2100 110</t>
  </si>
  <si>
    <t xml:space="preserve">  Налог, взимаемый с налогоплательщиков, выбравших в качестве объекта нало-гообложения доходы, уменьшенные на величину расходов (в том числе мини-мальный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</si>
  <si>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182 1 05 01021 01 3000 110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</si>
  <si>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</si>
  <si>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182 1 05 01022 01 1000 110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</si>
  <si>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(пени по соответствующему платежу)</t>
  </si>
  <si>
    <t>182 1 05 01022 01 2100 110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</si>
  <si>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</si>
  <si>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182 1 05 01022 01 3000 110</t>
  </si>
  <si>
    <t xml:space="preserve">  Минимальный налог, зачисляемый в бюджеты субъектов Российской Федерации (за налоговые периоды, истекшие до 1 января 2016 года)</t>
  </si>
  <si>
    <t xml:space="preserve">  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</si>
  <si>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182 1 05 01050 01 1000 110</t>
  </si>
  <si>
    <t>182 1 05 01050 01 2100 110</t>
  </si>
  <si>
    <t xml:space="preserve">  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</si>
  <si>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182 1 05 02010 02 1000 110</t>
  </si>
  <si>
    <t xml:space="preserve">  Единый налог на вмененный доход для отдельных видов деятельности (пени по соответствующему платежу)</t>
  </si>
  <si>
    <t>182 1 05 02010 02 2100 110</t>
  </si>
  <si>
    <t xml:space="preserve">  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</si>
  <si>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182 1 05 02010 02 3000 110</t>
  </si>
  <si>
    <t xml:space="preserve">  Единый налог на вмененный доход для отдельных видов деятельности (прочие поступления)</t>
  </si>
  <si>
    <t>182 1 05 02010 02 4000 110</t>
  </si>
  <si>
    <t xml:space="preserve">  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</si>
  <si>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182 1 05 02020 02 1000 110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</si>
  <si>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</si>
  <si>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182 1 05 02020 02 2100 110</t>
  </si>
  <si>
    <t xml:space="preserve">  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</si>
  <si>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</si>
  <si>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 xml:space="preserve">  Единый сельскохозяйственный налог (пени по соответствующему платежу)</t>
  </si>
  <si>
    <t>182 1 05 03010 01 2100 110</t>
  </si>
  <si>
    <t xml:space="preserve">  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</si>
  <si>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182 1 05 03010 01 3000 110</t>
  </si>
  <si>
    <t xml:space="preserve">  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</si>
  <si>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182 1 05 04010 02 1000 110</t>
  </si>
  <si>
    <t xml:space="preserve">  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</si>
  <si>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182 1 05 04010 02 2100 110</t>
  </si>
  <si>
    <t xml:space="preserve">  Налог, взимаемый в связи с применением патентной системы налогообложения, зачисляемый в бюджеты городских округов (прочие поступления)</t>
  </si>
  <si>
    <t>182 1 05 04010 02 4000 110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</si>
  <si>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</si>
  <si>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</si>
  <si>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182 1 06 01020 04 1000 110</t>
  </si>
  <si>
    <t>182 1 06 01020 04 2100 110</t>
  </si>
  <si>
    <t xml:space="preserve">  Земельный налог с организаций, обладающих земельным участком, расположенным в границах городских округов</t>
  </si>
  <si>
    <t>182 1 06 06032 04 1000 110</t>
  </si>
  <si>
    <t>182 1 06 06032 04 2100 110</t>
  </si>
  <si>
    <t>182 1 06 06032 04 3000 110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</si>
  <si>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</si>
  <si>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>182 1 06 06042 04 1000 110</t>
  </si>
  <si>
    <t>182 1 06 06042 04 2100 110</t>
  </si>
  <si>
    <t>182 1 06 06042 04 3000 110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</si>
  <si>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</si>
  <si>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182 1 08 03010 01 1050 110</t>
  </si>
  <si>
    <t xml:space="preserve">   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</t>
  </si>
  <si>
    <t>182 1 08 03010 01 1060 110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</si>
  <si>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</si>
  <si>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</si>
  <si>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182 1 16 10123 01 0041 140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</si>
  <si>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</si>
  <si>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</si>
  <si>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>188 1 16 10123 01 0041 140</t>
  </si>
  <si>
    <t>321 1 16 10123 01 0041 140</t>
  </si>
  <si>
    <t xml:space="preserve">  Государственная пошлина за выдачу разрешений на распространение наружной рекламы</t>
  </si>
  <si>
    <t>901 1 08 07150 01 1000 110</t>
  </si>
  <si>
    <t xml:space="preserve">  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</si>
  <si>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901 1 08 07173 01 1000 110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</si>
  <si>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</si>
  <si>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901 1 11 07014 04 0000 120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</si>
  <si>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плата за</t>
  </si>
  <si>
    <t>901 1 11 09044 04 0004 120</t>
  </si>
  <si>
    <t xml:space="preserve">  Прочие доходы от компенсации затрат бюджетов городских округов</t>
  </si>
  <si>
    <t>901 1 13 02994 04 0001 130</t>
  </si>
  <si>
    <t>901 1 13 02994 04 0003 130</t>
  </si>
  <si>
    <t xml:space="preserve">  Прочие доходы от компенсации затрат бюджетов городских округов (прочие доходы)</t>
  </si>
  <si>
    <t>901 1 13 02994 04 0007 130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</si>
  <si>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</si>
  <si>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901 1 16 02020 02 0000 140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</si>
  <si>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</si>
  <si>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901 1 16 07010 04 0000 140</t>
  </si>
  <si>
    <t xml:space="preserve">  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</si>
  <si>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901 1 16 07090 04 0000 140</t>
  </si>
  <si>
    <t xml:space="preserve">  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</si>
  <si>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901 1 16 09040 04 0000 140</t>
  </si>
  <si>
    <t xml:space="preserve">  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</si>
  <si>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901 1 16 10031 04 0000 140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</si>
  <si>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</si>
  <si>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901 1 16 10100 04 0000 140</t>
  </si>
  <si>
    <t xml:space="preserve">  Невыясненные поступления, зачисляемые в бюджеты городских округов</t>
  </si>
  <si>
    <t>901 1 17 01040 04 0000 180</t>
  </si>
  <si>
    <t xml:space="preserve">  Прочие неналоговые доходы бюджетов городских округов</t>
  </si>
  <si>
    <t>901 1 17 05040 04 0000 180</t>
  </si>
  <si>
    <t xml:space="preserve">  Дотации (гранты) бюджетам городских округов за достижение показателей деятельности органов местного самоуправления</t>
  </si>
  <si>
    <t>901 2 02 16549 04 0000 150</t>
  </si>
  <si>
    <t xml:space="preserve">  Субсидии бюджетам городских округов на софинансирование капитальных вложений в объекты муниципальной собственности</t>
  </si>
  <si>
    <t>901 2 02 20077 04 0000 150</t>
  </si>
  <si>
    <t xml:space="preserve">  Субсидии бюджетам городских округов на реализацию мероприятий по обеспечению жильем молодых семей</t>
  </si>
  <si>
    <t>901 2 02 25497 04 0000 150</t>
  </si>
  <si>
    <t xml:space="preserve">  Субсидии бюджетам городских округов на обеспечение комплексного развития сельских территорий</t>
  </si>
  <si>
    <t>901 2 02 25576 04 0000 150</t>
  </si>
  <si>
    <t xml:space="preserve">  Прочие субсидии бюджетам городских округов</t>
  </si>
  <si>
    <t>901 2 02 29999 04 0000 150</t>
  </si>
  <si>
    <t xml:space="preserve">  Субвенции бюджетам городских округов на предоставление гражданам субсидий на оплату жилого помещения и коммунальных услуг</t>
  </si>
  <si>
    <t>901 2 02 30022 04 0000 150</t>
  </si>
  <si>
    <t xml:space="preserve">  Субвенции бюджетам городских округов на выполнение передаваемых полномочий субъектов Российской Федерации</t>
  </si>
  <si>
    <t>901 2 02 30024 04 0000 150</t>
  </si>
  <si>
    <t xml:space="preserve">  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</si>
  <si>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>901 2 02 35118 04 0000 150</t>
  </si>
  <si>
    <t xml:space="preserve">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</si>
  <si>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901 2 02 35120 04 0000 150</t>
  </si>
  <si>
    <t xml:space="preserve">  Субвенции бюджетам городских округов на оплату жилищно-коммунальных услуг отдельным категориям граждан</t>
  </si>
  <si>
    <t>901 2 02 35250 04 0000 150</t>
  </si>
  <si>
    <t xml:space="preserve">  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</si>
  <si>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901 2 02 35462 04 0000 150</t>
  </si>
  <si>
    <t xml:space="preserve">  Прочие межбюджетные трансферты, передаваемые бюджетам городских округов</t>
  </si>
  <si>
    <t>901 2 02 49999 04 0000 150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</si>
  <si>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</si>
  <si>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901 2 19 60010 04 0000 150</t>
  </si>
  <si>
    <t xml:space="preserve">  Доходы, получаемые в виде арендной платы за земельные участки, государ-ственная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указанные земельные участки)</t>
  </si>
  <si>
    <t>902 1 11 05012 04 0001 120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</si>
  <si>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(доходы,</t>
  </si>
  <si>
    <t>902 1 11 05024 04 0001 120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</si>
  <si>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</si>
  <si>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 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градостроительства)</t>
  </si>
  <si>
    <t>902 1 11 05074 04 0003 120</t>
  </si>
  <si>
    <t>902 1 11 05074 04 0009 120</t>
  </si>
  <si>
    <t xml:space="preserve">  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городских округов и не предоставленных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</si>
  <si>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902 1 11 05410 04 0000 120</t>
  </si>
  <si>
    <t xml:space="preserve">  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ре-кламных конструкций на землях или земельных участках, находящихся в соб-ственности городских округов, и на землях или земельных участках, государ-ственная собственность на которые не разграничена (плата по договорам на раз-мещение и эксплуатацию нестационарного торгового объекта на землях или зе-мельных участках, государственная собственность на которые не разграничена)</t>
  </si>
  <si>
    <t>902 1 11 09080 04 0004 120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</si>
  <si>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</si>
  <si>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902 1 14 02043 04 0000 440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</si>
  <si>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</si>
  <si>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902 1 14 06012 04 0000 430</t>
  </si>
  <si>
    <t>902 1 16 07010 04 0000 140</t>
  </si>
  <si>
    <t>902 1 16 07090 04 0000 140</t>
  </si>
  <si>
    <t>902 1 17 01040 04 0000 180</t>
  </si>
  <si>
    <t>902 1 17 05040 04 0000 180</t>
  </si>
  <si>
    <t>906 1 13 02994 04 0001 130</t>
  </si>
  <si>
    <t>906 1 13 02994 04 0005 130</t>
  </si>
  <si>
    <t>906 1 13 02994 04 0007 130</t>
  </si>
  <si>
    <t>906 1 17 15020 04 0101 150</t>
  </si>
  <si>
    <t>906 1 17 15020 04 0102 150</t>
  </si>
  <si>
    <t>906 1 17 15020 04 0201 150</t>
  </si>
  <si>
    <t>906 1 17 15020 04 0202 150</t>
  </si>
  <si>
    <t xml:space="preserve">  Субсидии бюджетам городских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</si>
  <si>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906 2 02 25097 04 0000 150</t>
  </si>
  <si>
    <t xml:space="preserve">  Субсидии бюджетам городских округов на реализацию мероприятий по модернизации школьных систем образования</t>
  </si>
  <si>
    <t>906 2 02 25750 04 0000 150</t>
  </si>
  <si>
    <t>906 2 02 29999 04 0000 150</t>
  </si>
  <si>
    <t>906 2 02 30024 04 0000 150</t>
  </si>
  <si>
    <t xml:space="preserve">  Прочие субвенции бюджетам городских округов</t>
  </si>
  <si>
    <t>906 2 02 39999 04 0000 150</t>
  </si>
  <si>
    <t xml:space="preserve">  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</si>
  <si>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906 2 02 45179 04 0000 150</t>
  </si>
  <si>
    <t xml:space="preserve">  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</si>
  <si>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906 2 02 45303 04 0000 150</t>
  </si>
  <si>
    <t>906 2 02 49999 04 0000 150</t>
  </si>
  <si>
    <t xml:space="preserve">  Доходы бюджетов городских округов от возврата бюджетными учреждениями остатков субсидий прошлых лет</t>
  </si>
  <si>
    <t>906 2 18 04010 04 0000 150</t>
  </si>
  <si>
    <t>906 2 19 60010 04 0000 150</t>
  </si>
  <si>
    <t xml:space="preserve">  Субсидии бюджетам городских округов на поддержку отрасли культуры</t>
  </si>
  <si>
    <t>908 2 02 25519 04 0000 150</t>
  </si>
  <si>
    <t>908 2 02 49999 04 0000 150</t>
  </si>
  <si>
    <t>908 2 18 04010 04 0000 150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</si>
  <si>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</si>
  <si>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>913 1 16 01157 01 0000 140</t>
  </si>
  <si>
    <t>919 1 13 02994 04 0001 130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</si>
  <si>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</si>
  <si>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919 1 16 01074 01 0000 140</t>
  </si>
  <si>
    <t xml:space="preserve">  Дотации бюджетам городских округов на выравнивание бюджетной обеспеченности из бюджета субъекта Российской Федерации</t>
  </si>
  <si>
    <t>919 2 02 15001 04 0000 150</t>
  </si>
  <si>
    <t xml:space="preserve">  Дотации бюджетам городских округов на поддержку мер по обеспечению сбалансированности бюджетов</t>
  </si>
  <si>
    <t>919 2 02 15002 04 0000 150</t>
  </si>
  <si>
    <t>Приложение № 1</t>
  </si>
  <si>
    <t>к решению Думы</t>
  </si>
  <si>
    <t>Артемовского городского округа</t>
  </si>
  <si>
    <t xml:space="preserve"> Наименование </t>
  </si>
  <si>
    <t>Код классификации доходов бюджета</t>
  </si>
  <si>
    <t>Сумма средств, поступившая в бюджет Артемовского городского округа в 2022 году, тыс.руб.</t>
  </si>
  <si>
    <t>Доходы бюджета Артемовского городского округа по кодам классификации доходов бюджета за 2022 год</t>
  </si>
  <si>
    <t>Доходы бюджета - всего, в том числе:</t>
  </si>
  <si>
    <t>х</t>
  </si>
  <si>
    <t>Министерство общественной безопасности Свердловской области</t>
  </si>
  <si>
    <t>Министерство природных ресурсов и экологии Свердловской области</t>
  </si>
  <si>
    <t>Департамент по обеспечению деятельности мировых судей Свердловской области</t>
  </si>
  <si>
    <t>Администрация Восточного управленческого округа Свердловской области</t>
  </si>
  <si>
    <t>Департамент государственного жилищного и строительного надзора Свердловской области</t>
  </si>
  <si>
    <t>Департамент по охране, контролю и регулированию использования животного мира Свердловской области</t>
  </si>
  <si>
    <t xml:space="preserve">Уральское межрегиональное управление Федеральной службы по надзору в сфере природопользования </t>
  </si>
  <si>
    <t xml:space="preserve">Управление Федерального казначейства по Свердловской области 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</si>
  <si>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</si>
  <si>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Управление Федеральной налоговой службы по Свердловской области</t>
  </si>
  <si>
    <t xml:space="preserve">Отдел Министерства внутренних дел Российской Федерации по Артемовскому району </t>
  </si>
  <si>
    <t>Управление Федеральной службы государственной регистрации, кадастра и картографии по Свердловской области</t>
  </si>
  <si>
    <t>Администрация Артемовского городского округа</t>
  </si>
  <si>
    <t>Управление муниципальным имуществом Администрации Артемовского городского округа</t>
  </si>
  <si>
    <t xml:space="preserve">Управление образования Артемовского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</si>
  <si>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Управление культуры Администрации Артемовского городского округа</t>
  </si>
  <si>
    <t>Счетная палата Артемовского городского округа</t>
  </si>
  <si>
    <t>Финансовое управление Администрации Артемовского городского округа</t>
  </si>
  <si>
    <t>Инициативные платежи, зачисляемые в бюджеты городских округов (поступления от физических лиц на реализацию инициативного проекта «Приобретение тренажера «Беговая дорожка для хоккеистов» для детской команды по хоккею с шайбой «Артемовский «БАРСЫ» МАОУ ДО «ДЮСШ № 25»)</t>
  </si>
  <si>
    <t>Инициативные платежи, зачисляемые в бюджеты городских округов (поступления от физических лиц на реализацию инициативного проекта «Приобретение автоматического станка для заточки лезвий коньков для детской команды по хоккею с шайбой «Артемовский «БАРСЫ» МАОУ ДО «ДЮСШ № 25»)</t>
  </si>
  <si>
    <t>Инициативные платежи, зачисляемые в бюджеты городских округов  (поступления от организаций на реализацию инициативного проекта «Приобретение тренажера «Беговая дорожка для хоккеистов» для детской команды по хоккею с шайбой «Артемовский «БАРСЫ» МАОУ ДО «ДЮСШ № 25»)</t>
  </si>
  <si>
    <t>Инициативные платежи, зачисляемые в бюджеты городских округов (поступления от организаций на реализацию инициативного проекта «Приобретение автоматического станка для заточки лезвий коньков для детской команды по хоккею с шайбой «Артемовский «БАРСЫ» МАОУ ДО «ДЮСШ № 25»)</t>
  </si>
  <si>
    <t xml:space="preserve">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</si>
  <si>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</t>
  </si>
  <si>
    <t>от 25 мая  2023 года  № 297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</si>
</sst>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\.mm\.yyyy"/>
    <numFmt numFmtId="165" formatCode="#,##0.00_ ;\-#,##0.00"/>
    <numFmt numFmtId="166" formatCode="#,##0.0,"/>
  </numFmts>
  <fonts count="23" x14ac:knownFonts="1">
    <font>
      <sz val="11"/>
      <name val="Calibri"/>
      <family val="2"/>
      <scheme val="minor"/>
    </font>
    <font>
      <sz val="10"/>
      <color rgb="FF000000"/>
      <name val="Liberation Serif"/>
    </font>
    <font>
      <b/>
      <sz val="11"/>
      <color rgb="FF000000"/>
      <name val="Liberation Serif"/>
    </font>
    <font>
      <sz val="8"/>
      <color rgb="FF000000"/>
      <name val="Liberation Serif"/>
    </font>
    <font>
      <sz val="12"/>
      <color rgb="FF000000"/>
      <name val="Liberation Serif"/>
    </font>
    <font>
      <b/>
      <sz val="10"/>
      <color rgb="FF000000"/>
      <name val="Liberation Serif"/>
    </font>
    <font>
      <sz val="11"/>
      <color rgb="FF000000"/>
      <name val="Calibri"/>
      <scheme val="minor"/>
    </font>
    <font>
      <sz val="9"/>
      <color rgb="FF000000"/>
      <name val="Liberation Serif"/>
    </font>
    <font>
      <sz val="6"/>
      <color rgb="FF000000"/>
      <name val="Liberation Serif"/>
    </font>
    <font>
      <sz val="11"/>
      <color rgb="FF000000"/>
      <name val="Calibri"/>
      <scheme val="minor"/>
    </font>
    <font>
      <sz val="10"/>
      <color rgb="FF000000"/>
      <name val="Liberation Serif"/>
    </font>
    <font>
      <sz val="11"/>
      <name val="Calibri"/>
      <family val="2"/>
      <scheme val="minor"/>
    </font>
    <font>
      <sz val="11"/>
      <color rgb="FF000000"/>
      <name val="Liberation Serif"/>
      <family val="1"/>
      <charset val="204"/>
    </font>
    <font>
      <sz val="12"/>
      <color rgb="FF000000"/>
      <name val="Liberation Serif"/>
      <family val="1"/>
      <charset val="204"/>
    </font>
    <font>
      <sz val="10"/>
      <color rgb="FF000000"/>
      <name val="Liberation Serif"/>
      <family val="1"/>
      <charset val="204"/>
    </font>
    <font>
      <sz val="8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b/>
      <sz val="12"/>
      <color rgb="FF000000"/>
      <name val="Liberation Serif"/>
      <family val="1"/>
      <charset val="204"/>
    </font>
    <font>
      <sz val="11"/>
      <name val="Liberation Serif"/>
      <family val="1"/>
      <charset val="204"/>
    </font>
    <font>
      <b/>
      <sz val="12"/>
      <name val="Liberation Serif"/>
      <family val="1"/>
      <charset val="204"/>
    </font>
    <font>
      <sz val="12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b/>
      <sz val="14"/>
      <name val="Liberation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3" fillId="0" borderId="27">
      <alignment wrapText="1"/>
    </xf>
    <xf numFmtId="0" fontId="3" fillId="0" borderId="27"/>
    <xf numFmtId="0" fontId="3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8" fillId="0" borderId="1">
      <alignment horizontal="center"/>
    </xf>
    <xf numFmtId="0" fontId="8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3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1" fillId="0" borderId="0"/>
    <xf numFmtId="0" fontId="11" fillId="0" borderId="0"/>
    <xf numFmtId="0" fontId="11" fillId="0" borderId="0"/>
    <xf numFmtId="0" fontId="9" fillId="0" borderId="1"/>
    <xf numFmtId="0" fontId="9" fillId="0" borderId="1"/>
    <xf numFmtId="0" fontId="10" fillId="3" borderId="1"/>
    <xf numFmtId="0" fontId="9" fillId="0" borderId="1"/>
    <xf numFmtId="0" fontId="1" fillId="0" borderId="13">
      <alignment horizontal="left"/>
    </xf>
  </cellStyleXfs>
  <cellXfs count="4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4" fillId="0" borderId="1" xfId="9" applyNumberFormat="1" applyBorder="1" applyProtection="1">
      <alignment horizontal="right"/>
    </xf>
    <xf numFmtId="0" fontId="4" fillId="0" borderId="1" xfId="13" applyNumberFormat="1" applyBorder="1" applyProtection="1">
      <alignment horizontal="right"/>
    </xf>
    <xf numFmtId="0" fontId="14" fillId="0" borderId="1" xfId="1" applyNumberFormat="1" applyFont="1" applyProtection="1"/>
    <xf numFmtId="0" fontId="16" fillId="0" borderId="1" xfId="5" applyNumberFormat="1" applyFont="1" applyBorder="1" applyProtection="1"/>
    <xf numFmtId="0" fontId="14" fillId="0" borderId="1" xfId="1" applyNumberFormat="1" applyFont="1" applyBorder="1" applyProtection="1"/>
    <xf numFmtId="0" fontId="15" fillId="0" borderId="1" xfId="10" applyNumberFormat="1" applyFont="1" applyBorder="1" applyProtection="1"/>
    <xf numFmtId="0" fontId="15" fillId="0" borderId="1" xfId="16" applyNumberFormat="1" applyFont="1" applyBorder="1" applyProtection="1">
      <alignment horizontal="left"/>
    </xf>
    <xf numFmtId="49" fontId="15" fillId="0" borderId="1" xfId="18" applyNumberFormat="1" applyFont="1" applyBorder="1" applyProtection="1">
      <alignment horizontal="right" vertical="center"/>
    </xf>
    <xf numFmtId="49" fontId="15" fillId="0" borderId="1" xfId="23" applyNumberFormat="1" applyFont="1" applyBorder="1" applyProtection="1">
      <alignment horizontal="right"/>
    </xf>
    <xf numFmtId="0" fontId="12" fillId="0" borderId="1" xfId="14" applyNumberFormat="1" applyFont="1" applyProtection="1"/>
    <xf numFmtId="0" fontId="18" fillId="0" borderId="0" xfId="0" applyFont="1" applyProtection="1">
      <protection locked="0"/>
    </xf>
    <xf numFmtId="0" fontId="1" fillId="0" borderId="1" xfId="32" applyNumberFormat="1" applyBorder="1" applyProtection="1"/>
    <xf numFmtId="4" fontId="13" fillId="0" borderId="1" xfId="47" applyNumberFormat="1" applyFont="1" applyBorder="1" applyProtection="1">
      <alignment horizontal="right" shrinkToFit="1"/>
    </xf>
    <xf numFmtId="0" fontId="13" fillId="0" borderId="34" xfId="44" applyNumberFormat="1" applyFont="1" applyBorder="1" applyAlignment="1" applyProtection="1">
      <alignment horizontal="justify" wrapText="1"/>
    </xf>
    <xf numFmtId="0" fontId="19" fillId="0" borderId="34" xfId="0" applyFont="1" applyBorder="1" applyAlignment="1">
      <alignment horizontal="justify"/>
    </xf>
    <xf numFmtId="0" fontId="17" fillId="0" borderId="34" xfId="36" applyNumberFormat="1" applyFont="1" applyBorder="1" applyAlignment="1" applyProtection="1">
      <alignment horizontal="justify" wrapText="1"/>
    </xf>
    <xf numFmtId="0" fontId="19" fillId="0" borderId="34" xfId="0" applyFont="1" applyBorder="1" applyAlignment="1">
      <alignment horizontal="justify" wrapText="1"/>
    </xf>
    <xf numFmtId="0" fontId="1" fillId="0" borderId="11" xfId="31" applyNumberFormat="1" applyBorder="1" applyProtection="1"/>
    <xf numFmtId="0" fontId="13" fillId="0" borderId="34" xfId="33" applyNumberFormat="1" applyFont="1" applyBorder="1" applyProtection="1">
      <alignment horizontal="center" vertical="center"/>
    </xf>
    <xf numFmtId="0" fontId="13" fillId="0" borderId="34" xfId="34" applyNumberFormat="1" applyFont="1" applyBorder="1" applyProtection="1">
      <alignment horizontal="center" vertical="center"/>
    </xf>
    <xf numFmtId="49" fontId="13" fillId="0" borderId="34" xfId="35" applyNumberFormat="1" applyFont="1" applyBorder="1" applyProtection="1">
      <alignment horizontal="center" vertical="center"/>
    </xf>
    <xf numFmtId="49" fontId="13" fillId="0" borderId="34" xfId="38" applyNumberFormat="1" applyFont="1" applyBorder="1" applyProtection="1">
      <alignment horizontal="center"/>
    </xf>
    <xf numFmtId="49" fontId="13" fillId="0" borderId="34" xfId="42" applyNumberFormat="1" applyFont="1" applyBorder="1" applyProtection="1">
      <alignment horizontal="center"/>
    </xf>
    <xf numFmtId="49" fontId="13" fillId="0" borderId="34" xfId="46" applyNumberFormat="1" applyFont="1" applyBorder="1" applyProtection="1">
      <alignment horizontal="center"/>
    </xf>
    <xf numFmtId="0" fontId="20" fillId="0" borderId="34" xfId="0" applyFont="1" applyBorder="1" applyAlignment="1">
      <alignment horizontal="justify" wrapText="1"/>
    </xf>
    <xf numFmtId="166" fontId="17" fillId="0" borderId="34" xfId="39" applyNumberFormat="1" applyFont="1" applyBorder="1" applyProtection="1">
      <alignment horizontal="right" shrinkToFit="1"/>
    </xf>
    <xf numFmtId="166" fontId="17" fillId="0" borderId="34" xfId="43" applyNumberFormat="1" applyFont="1" applyBorder="1" applyProtection="1">
      <alignment horizontal="right" shrinkToFit="1"/>
    </xf>
    <xf numFmtId="166" fontId="13" fillId="0" borderId="34" xfId="47" applyNumberFormat="1" applyFont="1" applyBorder="1" applyProtection="1">
      <alignment horizontal="right" shrinkToFit="1"/>
    </xf>
    <xf numFmtId="166" fontId="17" fillId="0" borderId="34" xfId="47" applyNumberFormat="1" applyFont="1" applyBorder="1" applyProtection="1">
      <alignment horizontal="right" shrinkToFit="1"/>
    </xf>
    <xf numFmtId="166" fontId="19" fillId="0" borderId="34" xfId="0" applyNumberFormat="1" applyFont="1" applyBorder="1" applyProtection="1">
      <protection locked="0"/>
    </xf>
    <xf numFmtId="0" fontId="13" fillId="0" borderId="34" xfId="29" applyNumberFormat="1" applyFont="1" applyBorder="1" applyProtection="1">
      <alignment horizontal="center" vertical="top" wrapText="1"/>
    </xf>
    <xf numFmtId="0" fontId="13" fillId="0" borderId="34" xfId="29" applyFont="1" applyBorder="1">
      <alignment horizontal="center" vertical="top" wrapText="1"/>
    </xf>
    <xf numFmtId="49" fontId="13" fillId="0" borderId="34" xfId="30" applyNumberFormat="1" applyFont="1" applyBorder="1" applyProtection="1">
      <alignment horizontal="center" vertical="top" wrapText="1"/>
    </xf>
    <xf numFmtId="49" fontId="13" fillId="0" borderId="34" xfId="30" applyFont="1" applyBorder="1">
      <alignment horizontal="center" vertical="top" wrapText="1"/>
    </xf>
    <xf numFmtId="0" fontId="21" fillId="0" borderId="1" xfId="10" applyNumberFormat="1" applyFont="1" applyBorder="1" applyAlignment="1" applyProtection="1">
      <alignment horizontal="center"/>
    </xf>
    <xf numFmtId="0" fontId="22" fillId="0" borderId="0" xfId="0" applyFont="1" applyAlignment="1">
      <alignment horizontal="center"/>
    </xf>
    <xf numFmtId="0" fontId="13" fillId="0" borderId="1" xfId="3" applyNumberFormat="1" applyFont="1" applyBorder="1" applyAlignment="1" applyProtection="1">
      <alignment horizontal="left"/>
    </xf>
    <xf numFmtId="0" fontId="18" fillId="0" borderId="1" xfId="0" applyFont="1" applyBorder="1" applyAlignment="1"/>
    <xf numFmtId="0" fontId="13" fillId="0" borderId="1" xfId="8" applyNumberFormat="1" applyFont="1" applyBorder="1" applyAlignment="1" applyProtection="1">
      <alignment horizontal="left"/>
    </xf>
    <xf numFmtId="49" fontId="13" fillId="0" borderId="1" xfId="12" applyNumberFormat="1" applyFont="1" applyBorder="1" applyAlignment="1" applyProtection="1">
      <alignment horizontal="left"/>
    </xf>
    <xf numFmtId="164" fontId="13" fillId="0" borderId="1" xfId="15" applyNumberFormat="1" applyFont="1" applyBorder="1" applyAlignment="1" applyProtection="1">
      <alignment horizontal="left"/>
    </xf>
    <xf numFmtId="0" fontId="16" fillId="0" borderId="1" xfId="28" applyNumberFormat="1" applyFont="1" applyBorder="1" applyProtection="1">
      <alignment horizontal="center"/>
    </xf>
    <xf numFmtId="0" fontId="16" fillId="0" borderId="1" xfId="28" applyFont="1" applyBorder="1">
      <alignment horizontal="center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tabSelected="1" zoomScaleNormal="100" zoomScaleSheetLayoutView="100" workbookViewId="0">
      <selection activeCell="B4" sqref="B4:C4"/>
    </sheetView>
  </sheetViews>
  <sheetFormatPr defaultRowHeight="15" x14ac:dyDescent="0.25"/>
  <cols>
    <col min="1" max="1" width="108.140625" style="15" customWidth="1"/>
    <col min="2" max="2" width="29.85546875" style="15" customWidth="1"/>
    <col min="3" max="3" width="25.42578125" style="15" customWidth="1"/>
    <col min="4" max="4" width="9.140625" style="1" hidden="1"/>
    <col min="5" max="16384" width="9.140625" style="1"/>
  </cols>
  <sheetData>
    <row r="1" spans="1:4" ht="15.75" x14ac:dyDescent="0.25">
      <c r="A1" s="7"/>
      <c r="B1" s="41" t="s">
        <v>266</v>
      </c>
      <c r="C1" s="42"/>
      <c r="D1" s="2"/>
    </row>
    <row r="2" spans="1:4" ht="15.75" x14ac:dyDescent="0.25">
      <c r="A2" s="8"/>
      <c r="B2" s="43" t="s">
        <v>267</v>
      </c>
      <c r="C2" s="42"/>
      <c r="D2" s="5"/>
    </row>
    <row r="3" spans="1:4" ht="15.75" x14ac:dyDescent="0.25">
      <c r="A3" s="9"/>
      <c r="B3" s="44" t="s">
        <v>268</v>
      </c>
      <c r="C3" s="42"/>
      <c r="D3" s="6"/>
    </row>
    <row r="4" spans="1:4" ht="15.75" x14ac:dyDescent="0.25">
      <c r="A4" s="10"/>
      <c r="B4" s="45" t="s">
        <v>299</v>
      </c>
      <c r="C4" s="42"/>
      <c r="D4" s="6"/>
    </row>
    <row r="5" spans="1:4" ht="15.75" x14ac:dyDescent="0.25">
      <c r="A5" s="11"/>
      <c r="B5" s="11"/>
      <c r="C5" s="12"/>
      <c r="D5" s="6"/>
    </row>
    <row r="6" spans="1:4" ht="24" customHeight="1" x14ac:dyDescent="0.25">
      <c r="A6" s="39" t="s">
        <v>272</v>
      </c>
      <c r="B6" s="40"/>
      <c r="C6" s="40"/>
      <c r="D6" s="6"/>
    </row>
    <row r="7" spans="1:4" ht="15.75" x14ac:dyDescent="0.25">
      <c r="A7" s="11"/>
      <c r="B7" s="11"/>
      <c r="C7" s="13"/>
      <c r="D7" s="6"/>
    </row>
    <row r="8" spans="1:4" x14ac:dyDescent="0.25">
      <c r="A8" s="46"/>
      <c r="B8" s="47"/>
      <c r="C8" s="47"/>
      <c r="D8" s="4"/>
    </row>
    <row r="9" spans="1:4" x14ac:dyDescent="0.25">
      <c r="A9" s="35" t="s">
        <v>269</v>
      </c>
      <c r="B9" s="35" t="s">
        <v>270</v>
      </c>
      <c r="C9" s="37" t="s">
        <v>271</v>
      </c>
      <c r="D9" s="22"/>
    </row>
    <row r="10" spans="1:4" x14ac:dyDescent="0.25">
      <c r="A10" s="36"/>
      <c r="B10" s="36"/>
      <c r="C10" s="38"/>
      <c r="D10" s="16"/>
    </row>
    <row r="11" spans="1:4" ht="48.75" customHeight="1" x14ac:dyDescent="0.25">
      <c r="A11" s="36"/>
      <c r="B11" s="36"/>
      <c r="C11" s="38"/>
      <c r="D11" s="16"/>
    </row>
    <row r="12" spans="1:4" x14ac:dyDescent="0.25">
      <c r="A12" s="23">
        <v>1</v>
      </c>
      <c r="B12" s="24">
        <v>2</v>
      </c>
      <c r="C12" s="25" t="s">
        <v>298</v>
      </c>
      <c r="D12" s="16"/>
    </row>
    <row r="13" spans="1:4" ht="15.75" x14ac:dyDescent="0.25">
      <c r="A13" s="20" t="s">
        <v>273</v>
      </c>
      <c r="B13" s="26" t="s">
        <v>0</v>
      </c>
      <c r="C13" s="30">
        <f>C14+C16+C19+C30+C37+C39+C42+C48+C53+C55+C108+C110+C112+C141+C154+C172+C176+C178</f>
        <v>2599815279.4699998</v>
      </c>
      <c r="D13" s="16"/>
    </row>
    <row r="14" spans="1:4" ht="15.75" x14ac:dyDescent="0.25">
      <c r="A14" s="19" t="s">
        <v>275</v>
      </c>
      <c r="B14" s="27" t="s">
        <v>274</v>
      </c>
      <c r="C14" s="31">
        <f>C15</f>
        <v>175000</v>
      </c>
      <c r="D14" s="16"/>
    </row>
    <row r="15" spans="1:4" ht="60.75" x14ac:dyDescent="0.25">
      <c r="A15" s="18" t="s">
        <v>297</v>
      </c>
      <c r="B15" s="28" t="s">
        <v>2</v>
      </c>
      <c r="C15" s="32">
        <v>175000</v>
      </c>
      <c r="D15" s="16"/>
    </row>
    <row r="16" spans="1:4" ht="15.75" x14ac:dyDescent="0.25">
      <c r="A16" s="19" t="s">
        <v>276</v>
      </c>
      <c r="B16" s="28" t="s">
        <v>274</v>
      </c>
      <c r="C16" s="33">
        <f>C17+C18</f>
        <v>23016</v>
      </c>
      <c r="D16" s="16"/>
    </row>
    <row r="17" spans="1:4" ht="45.75" x14ac:dyDescent="0.25">
      <c r="A17" s="18" t="s">
        <v>3</v>
      </c>
      <c r="B17" s="28" t="s">
        <v>4</v>
      </c>
      <c r="C17" s="32">
        <v>10000</v>
      </c>
      <c r="D17" s="16"/>
    </row>
    <row r="18" spans="1:4" ht="60.75" x14ac:dyDescent="0.25">
      <c r="A18" s="18" t="s">
        <v>5</v>
      </c>
      <c r="B18" s="28" t="s">
        <v>6</v>
      </c>
      <c r="C18" s="32">
        <v>13016</v>
      </c>
      <c r="D18" s="16"/>
    </row>
    <row r="19" spans="1:4" ht="15.75" x14ac:dyDescent="0.25">
      <c r="A19" s="21" t="s">
        <v>277</v>
      </c>
      <c r="B19" s="28" t="s">
        <v>274</v>
      </c>
      <c r="C19" s="33">
        <f>C20+C21+C22+C23+C24+C25+C26+C27+C28+C29</f>
        <v>643423.86</v>
      </c>
      <c r="D19" s="16"/>
    </row>
    <row r="20" spans="1:4" ht="45.75" x14ac:dyDescent="0.25">
      <c r="A20" s="18" t="s">
        <v>7</v>
      </c>
      <c r="B20" s="28" t="s">
        <v>8</v>
      </c>
      <c r="C20" s="32">
        <v>53798.49</v>
      </c>
      <c r="D20" s="16"/>
    </row>
    <row r="21" spans="1:4" ht="60.75" x14ac:dyDescent="0.25">
      <c r="A21" s="18" t="s">
        <v>9</v>
      </c>
      <c r="B21" s="28" t="s">
        <v>10</v>
      </c>
      <c r="C21" s="32">
        <v>47841.4</v>
      </c>
      <c r="D21" s="16"/>
    </row>
    <row r="22" spans="1:4" ht="60.75" x14ac:dyDescent="0.25">
      <c r="A22" s="18" t="s">
        <v>11</v>
      </c>
      <c r="B22" s="28" t="s">
        <v>12</v>
      </c>
      <c r="C22" s="32">
        <v>15450.63</v>
      </c>
      <c r="D22" s="16"/>
    </row>
    <row r="23" spans="1:4" ht="60.75" x14ac:dyDescent="0.25">
      <c r="A23" s="18" t="s">
        <v>13</v>
      </c>
      <c r="B23" s="28" t="s">
        <v>14</v>
      </c>
      <c r="C23" s="32">
        <v>55000</v>
      </c>
      <c r="D23" s="16"/>
    </row>
    <row r="24" spans="1:4" ht="49.5" customHeight="1" x14ac:dyDescent="0.25">
      <c r="A24" s="18" t="s">
        <v>15</v>
      </c>
      <c r="B24" s="28" t="s">
        <v>16</v>
      </c>
      <c r="C24" s="32">
        <v>1500</v>
      </c>
      <c r="D24" s="16"/>
    </row>
    <row r="25" spans="1:4" ht="60.75" x14ac:dyDescent="0.25">
      <c r="A25" s="18" t="s">
        <v>17</v>
      </c>
      <c r="B25" s="28" t="s">
        <v>18</v>
      </c>
      <c r="C25" s="32">
        <v>180812.02</v>
      </c>
      <c r="D25" s="16"/>
    </row>
    <row r="26" spans="1:4" ht="75.75" x14ac:dyDescent="0.25">
      <c r="A26" s="18" t="s">
        <v>19</v>
      </c>
      <c r="B26" s="28" t="s">
        <v>20</v>
      </c>
      <c r="C26" s="32">
        <v>13589.38</v>
      </c>
      <c r="D26" s="16"/>
    </row>
    <row r="27" spans="1:4" ht="60.75" x14ac:dyDescent="0.25">
      <c r="A27" s="18" t="s">
        <v>21</v>
      </c>
      <c r="B27" s="28" t="s">
        <v>22</v>
      </c>
      <c r="C27" s="32">
        <v>8250</v>
      </c>
      <c r="D27" s="16"/>
    </row>
    <row r="28" spans="1:4" ht="45.75" x14ac:dyDescent="0.25">
      <c r="A28" s="18" t="s">
        <v>3</v>
      </c>
      <c r="B28" s="28" t="s">
        <v>23</v>
      </c>
      <c r="C28" s="32">
        <v>64879.98</v>
      </c>
      <c r="D28" s="16"/>
    </row>
    <row r="29" spans="1:4" ht="60.75" x14ac:dyDescent="0.25">
      <c r="A29" s="18" t="s">
        <v>1</v>
      </c>
      <c r="B29" s="28" t="s">
        <v>24</v>
      </c>
      <c r="C29" s="32">
        <v>202301.96</v>
      </c>
      <c r="D29" s="16"/>
    </row>
    <row r="30" spans="1:4" ht="15.75" x14ac:dyDescent="0.25">
      <c r="A30" s="21" t="s">
        <v>278</v>
      </c>
      <c r="B30" s="28" t="s">
        <v>274</v>
      </c>
      <c r="C30" s="33">
        <f>C31+C32+C33+C34+C35+C36</f>
        <v>43167.44</v>
      </c>
      <c r="D30" s="16"/>
    </row>
    <row r="31" spans="1:4" ht="45.75" x14ac:dyDescent="0.25">
      <c r="A31" s="18" t="s">
        <v>7</v>
      </c>
      <c r="B31" s="28" t="s">
        <v>25</v>
      </c>
      <c r="C31" s="32">
        <v>4076.78</v>
      </c>
      <c r="D31" s="16"/>
    </row>
    <row r="32" spans="1:4" ht="60.75" x14ac:dyDescent="0.25">
      <c r="A32" s="18" t="s">
        <v>9</v>
      </c>
      <c r="B32" s="28" t="s">
        <v>26</v>
      </c>
      <c r="C32" s="32">
        <v>14624.82</v>
      </c>
      <c r="D32" s="16"/>
    </row>
    <row r="33" spans="1:5" ht="60.75" x14ac:dyDescent="0.25">
      <c r="A33" s="18" t="s">
        <v>11</v>
      </c>
      <c r="B33" s="28" t="s">
        <v>27</v>
      </c>
      <c r="C33" s="32">
        <v>500</v>
      </c>
      <c r="D33" s="16"/>
    </row>
    <row r="34" spans="1:5" ht="45.75" x14ac:dyDescent="0.25">
      <c r="A34" s="18" t="s">
        <v>28</v>
      </c>
      <c r="B34" s="28" t="s">
        <v>29</v>
      </c>
      <c r="C34" s="32">
        <v>50</v>
      </c>
      <c r="D34" s="16"/>
    </row>
    <row r="35" spans="1:5" ht="45.75" x14ac:dyDescent="0.25">
      <c r="A35" s="18" t="s">
        <v>3</v>
      </c>
      <c r="B35" s="28" t="s">
        <v>30</v>
      </c>
      <c r="C35" s="32">
        <v>377.79</v>
      </c>
      <c r="D35" s="16"/>
    </row>
    <row r="36" spans="1:5" ht="60.75" x14ac:dyDescent="0.25">
      <c r="A36" s="18" t="s">
        <v>1</v>
      </c>
      <c r="B36" s="28" t="s">
        <v>31</v>
      </c>
      <c r="C36" s="32">
        <v>23538.05</v>
      </c>
      <c r="D36" s="16"/>
    </row>
    <row r="37" spans="1:5" ht="15.75" x14ac:dyDescent="0.25">
      <c r="A37" s="21" t="s">
        <v>279</v>
      </c>
      <c r="B37" s="28" t="s">
        <v>274</v>
      </c>
      <c r="C37" s="33">
        <f>C38</f>
        <v>10000</v>
      </c>
      <c r="D37" s="16"/>
    </row>
    <row r="38" spans="1:5" ht="60.75" x14ac:dyDescent="0.25">
      <c r="A38" s="18" t="s">
        <v>1</v>
      </c>
      <c r="B38" s="28" t="s">
        <v>32</v>
      </c>
      <c r="C38" s="32">
        <v>10000</v>
      </c>
      <c r="D38" s="16"/>
    </row>
    <row r="39" spans="1:5" ht="30.75" x14ac:dyDescent="0.25">
      <c r="A39" s="21" t="s">
        <v>280</v>
      </c>
      <c r="B39" s="28" t="s">
        <v>274</v>
      </c>
      <c r="C39" s="34">
        <f>C40+C41</f>
        <v>282871.98</v>
      </c>
      <c r="D39" s="16"/>
      <c r="E39" s="17"/>
    </row>
    <row r="40" spans="1:5" ht="45.75" x14ac:dyDescent="0.25">
      <c r="A40" s="18" t="s">
        <v>33</v>
      </c>
      <c r="B40" s="28" t="s">
        <v>34</v>
      </c>
      <c r="C40" s="32">
        <v>2871.98</v>
      </c>
      <c r="D40" s="16"/>
    </row>
    <row r="41" spans="1:5" ht="60.75" x14ac:dyDescent="0.25">
      <c r="A41" s="18" t="s">
        <v>5</v>
      </c>
      <c r="B41" s="28" t="s">
        <v>35</v>
      </c>
      <c r="C41" s="32">
        <v>280000</v>
      </c>
      <c r="D41" s="16"/>
    </row>
    <row r="42" spans="1:5" ht="30.75" x14ac:dyDescent="0.25">
      <c r="A42" s="21" t="s">
        <v>281</v>
      </c>
      <c r="B42" s="28" t="s">
        <v>274</v>
      </c>
      <c r="C42" s="33">
        <f>C43+C44+C45+C46+C47</f>
        <v>1665459.75</v>
      </c>
      <c r="D42" s="16"/>
    </row>
    <row r="43" spans="1:5" ht="45.75" x14ac:dyDescent="0.25">
      <c r="A43" s="18" t="s">
        <v>36</v>
      </c>
      <c r="B43" s="28" t="s">
        <v>37</v>
      </c>
      <c r="C43" s="32">
        <v>227476.78</v>
      </c>
      <c r="D43" s="16"/>
    </row>
    <row r="44" spans="1:5" ht="30.75" x14ac:dyDescent="0.25">
      <c r="A44" s="18" t="s">
        <v>38</v>
      </c>
      <c r="B44" s="28" t="s">
        <v>39</v>
      </c>
      <c r="C44" s="32">
        <v>1152.92</v>
      </c>
      <c r="D44" s="16"/>
    </row>
    <row r="45" spans="1:5" ht="15.75" x14ac:dyDescent="0.25">
      <c r="A45" s="18" t="s">
        <v>40</v>
      </c>
      <c r="B45" s="28" t="s">
        <v>41</v>
      </c>
      <c r="C45" s="32">
        <v>396421.21</v>
      </c>
      <c r="D45" s="16"/>
    </row>
    <row r="46" spans="1:5" ht="15.75" x14ac:dyDescent="0.25">
      <c r="A46" s="18" t="s">
        <v>43</v>
      </c>
      <c r="B46" s="28" t="s">
        <v>44</v>
      </c>
      <c r="C46" s="32">
        <v>31222.5</v>
      </c>
      <c r="D46" s="16"/>
    </row>
    <row r="47" spans="1:5" ht="15.75" x14ac:dyDescent="0.25">
      <c r="A47" s="18" t="s">
        <v>42</v>
      </c>
      <c r="B47" s="28" t="s">
        <v>45</v>
      </c>
      <c r="C47" s="32">
        <v>1009186.34</v>
      </c>
      <c r="D47" s="16"/>
    </row>
    <row r="48" spans="1:5" ht="15.75" x14ac:dyDescent="0.25">
      <c r="A48" s="21" t="s">
        <v>282</v>
      </c>
      <c r="B48" s="28" t="s">
        <v>274</v>
      </c>
      <c r="C48" s="33">
        <f>C49+C50+C51+C52</f>
        <v>67630184.040000007</v>
      </c>
      <c r="D48" s="16"/>
    </row>
    <row r="49" spans="1:4" ht="60.75" x14ac:dyDescent="0.25">
      <c r="A49" s="18" t="s">
        <v>46</v>
      </c>
      <c r="B49" s="28" t="s">
        <v>47</v>
      </c>
      <c r="C49" s="32">
        <v>33903487.359999999</v>
      </c>
      <c r="D49" s="16"/>
    </row>
    <row r="50" spans="1:4" ht="75.75" x14ac:dyDescent="0.25">
      <c r="A50" s="18" t="s">
        <v>48</v>
      </c>
      <c r="B50" s="28" t="s">
        <v>49</v>
      </c>
      <c r="C50" s="32">
        <v>183131.45</v>
      </c>
      <c r="D50" s="16"/>
    </row>
    <row r="51" spans="1:4" ht="60.75" x14ac:dyDescent="0.25">
      <c r="A51" s="18" t="s">
        <v>50</v>
      </c>
      <c r="B51" s="28" t="s">
        <v>51</v>
      </c>
      <c r="C51" s="32">
        <v>37433278.960000001</v>
      </c>
      <c r="D51" s="16"/>
    </row>
    <row r="52" spans="1:4" ht="60.75" x14ac:dyDescent="0.25">
      <c r="A52" s="18" t="s">
        <v>52</v>
      </c>
      <c r="B52" s="28" t="s">
        <v>53</v>
      </c>
      <c r="C52" s="32">
        <v>-3889713.73</v>
      </c>
      <c r="D52" s="16"/>
    </row>
    <row r="53" spans="1:4" ht="30.75" x14ac:dyDescent="0.25">
      <c r="A53" s="21" t="s">
        <v>283</v>
      </c>
      <c r="B53" s="28" t="s">
        <v>274</v>
      </c>
      <c r="C53" s="33">
        <f>C54</f>
        <v>-3267.42</v>
      </c>
      <c r="D53" s="16"/>
    </row>
    <row r="54" spans="1:4" ht="45.75" x14ac:dyDescent="0.25">
      <c r="A54" s="18" t="s">
        <v>33</v>
      </c>
      <c r="B54" s="28" t="s">
        <v>54</v>
      </c>
      <c r="C54" s="32">
        <v>-3267.42</v>
      </c>
      <c r="D54" s="16"/>
    </row>
    <row r="55" spans="1:4" ht="15.75" x14ac:dyDescent="0.25">
      <c r="A55" s="21" t="s">
        <v>284</v>
      </c>
      <c r="B55" s="28" t="s">
        <v>274</v>
      </c>
      <c r="C55" s="33">
        <f>C56+C57+C58+C59+C60+C61+C62+C63+C64+C65+C66+C67+C68+C69+C70+C71+C72+C73+C74+C75+C76+C77+C78+C79+C80+C81+C82+C83+C84+C85+C86+C87+C88+C89+C90+C91+C92+C93+C94+C95+C96+C97+C98+C99+C100+C101+C102+C103+C104+C105+C106+C107</f>
        <v>694040417.30000019</v>
      </c>
      <c r="D55" s="16"/>
    </row>
    <row r="56" spans="1:4" ht="60.75" x14ac:dyDescent="0.25">
      <c r="A56" s="18" t="s">
        <v>55</v>
      </c>
      <c r="B56" s="28" t="s">
        <v>56</v>
      </c>
      <c r="C56" s="32">
        <v>579585318.64999998</v>
      </c>
      <c r="D56" s="16"/>
    </row>
    <row r="57" spans="1:4" ht="45.75" x14ac:dyDescent="0.25">
      <c r="A57" s="18" t="s">
        <v>57</v>
      </c>
      <c r="B57" s="28" t="s">
        <v>58</v>
      </c>
      <c r="C57" s="32">
        <v>483513.34</v>
      </c>
      <c r="D57" s="16"/>
    </row>
    <row r="58" spans="1:4" ht="45.75" x14ac:dyDescent="0.25">
      <c r="A58" s="18" t="s">
        <v>57</v>
      </c>
      <c r="B58" s="28" t="s">
        <v>59</v>
      </c>
      <c r="C58" s="32">
        <v>977306.37</v>
      </c>
      <c r="D58" s="16"/>
    </row>
    <row r="59" spans="1:4" ht="45.75" x14ac:dyDescent="0.25">
      <c r="A59" s="18" t="s">
        <v>60</v>
      </c>
      <c r="B59" s="28" t="s">
        <v>61</v>
      </c>
      <c r="C59" s="32">
        <v>829.71</v>
      </c>
      <c r="D59" s="16"/>
    </row>
    <row r="60" spans="1:4" ht="90.75" x14ac:dyDescent="0.25">
      <c r="A60" s="18" t="s">
        <v>62</v>
      </c>
      <c r="B60" s="28" t="s">
        <v>63</v>
      </c>
      <c r="C60" s="32">
        <v>1303800.1599999999</v>
      </c>
      <c r="D60" s="16"/>
    </row>
    <row r="61" spans="1:4" ht="75.75" x14ac:dyDescent="0.25">
      <c r="A61" s="18" t="s">
        <v>64</v>
      </c>
      <c r="B61" s="28" t="s">
        <v>65</v>
      </c>
      <c r="C61" s="32">
        <v>34403.43</v>
      </c>
      <c r="D61" s="16"/>
    </row>
    <row r="62" spans="1:4" ht="81" customHeight="1" x14ac:dyDescent="0.25">
      <c r="A62" s="18" t="s">
        <v>66</v>
      </c>
      <c r="B62" s="28" t="s">
        <v>67</v>
      </c>
      <c r="C62" s="32">
        <v>17386.82</v>
      </c>
      <c r="D62" s="16"/>
    </row>
    <row r="63" spans="1:4" ht="45.75" x14ac:dyDescent="0.25">
      <c r="A63" s="18" t="s">
        <v>68</v>
      </c>
      <c r="B63" s="28" t="s">
        <v>69</v>
      </c>
      <c r="C63" s="32">
        <v>4860789.71</v>
      </c>
      <c r="D63" s="16"/>
    </row>
    <row r="64" spans="1:4" ht="30.75" x14ac:dyDescent="0.25">
      <c r="A64" s="18" t="s">
        <v>70</v>
      </c>
      <c r="B64" s="28" t="s">
        <v>71</v>
      </c>
      <c r="C64" s="32">
        <v>72693.59</v>
      </c>
      <c r="D64" s="16"/>
    </row>
    <row r="65" spans="1:4" ht="45.75" x14ac:dyDescent="0.25">
      <c r="A65" s="18" t="s">
        <v>72</v>
      </c>
      <c r="B65" s="28" t="s">
        <v>73</v>
      </c>
      <c r="C65" s="32">
        <v>31674.959999999999</v>
      </c>
      <c r="D65" s="16"/>
    </row>
    <row r="66" spans="1:4" ht="75.75" x14ac:dyDescent="0.25">
      <c r="A66" s="18" t="s">
        <v>74</v>
      </c>
      <c r="B66" s="28" t="s">
        <v>75</v>
      </c>
      <c r="C66" s="32">
        <v>3889962.24</v>
      </c>
      <c r="D66" s="16"/>
    </row>
    <row r="67" spans="1:4" ht="45.75" x14ac:dyDescent="0.25">
      <c r="A67" s="18" t="s">
        <v>76</v>
      </c>
      <c r="B67" s="28" t="s">
        <v>77</v>
      </c>
      <c r="C67" s="32">
        <v>4401942.3</v>
      </c>
      <c r="D67" s="16"/>
    </row>
    <row r="68" spans="1:4" ht="60.75" x14ac:dyDescent="0.25">
      <c r="A68" s="18" t="s">
        <v>78</v>
      </c>
      <c r="B68" s="28" t="s">
        <v>79</v>
      </c>
      <c r="C68" s="32">
        <v>9567.85</v>
      </c>
      <c r="D68" s="16"/>
    </row>
    <row r="69" spans="1:4" ht="75.75" x14ac:dyDescent="0.25">
      <c r="A69" s="18" t="s">
        <v>80</v>
      </c>
      <c r="B69" s="28" t="s">
        <v>81</v>
      </c>
      <c r="C69" s="32">
        <v>46263.64</v>
      </c>
      <c r="D69" s="16"/>
    </row>
    <row r="70" spans="1:4" ht="45.75" x14ac:dyDescent="0.25">
      <c r="A70" s="18" t="s">
        <v>83</v>
      </c>
      <c r="B70" s="28" t="s">
        <v>84</v>
      </c>
      <c r="C70" s="32">
        <v>23018335.620000001</v>
      </c>
      <c r="D70" s="16"/>
    </row>
    <row r="71" spans="1:4" ht="15.75" x14ac:dyDescent="0.25">
      <c r="A71" s="18" t="s">
        <v>82</v>
      </c>
      <c r="B71" s="28" t="s">
        <v>85</v>
      </c>
      <c r="C71" s="32">
        <v>413722.26</v>
      </c>
      <c r="D71" s="16"/>
    </row>
    <row r="72" spans="1:4" ht="45.75" x14ac:dyDescent="0.25">
      <c r="A72" s="18" t="s">
        <v>86</v>
      </c>
      <c r="B72" s="28" t="s">
        <v>87</v>
      </c>
      <c r="C72" s="32">
        <v>6901.39</v>
      </c>
      <c r="D72" s="16"/>
    </row>
    <row r="73" spans="1:4" ht="45.75" x14ac:dyDescent="0.25">
      <c r="A73" s="18" t="s">
        <v>88</v>
      </c>
      <c r="B73" s="28" t="s">
        <v>89</v>
      </c>
      <c r="C73" s="32">
        <v>-16152.83</v>
      </c>
      <c r="D73" s="16"/>
    </row>
    <row r="74" spans="1:4" ht="30.75" x14ac:dyDescent="0.25">
      <c r="A74" s="18" t="s">
        <v>90</v>
      </c>
      <c r="B74" s="28" t="s">
        <v>91</v>
      </c>
      <c r="C74" s="32">
        <v>46.25</v>
      </c>
      <c r="D74" s="16"/>
    </row>
    <row r="75" spans="1:4" ht="45.75" x14ac:dyDescent="0.25">
      <c r="A75" s="18" t="s">
        <v>93</v>
      </c>
      <c r="B75" s="28" t="s">
        <v>94</v>
      </c>
      <c r="C75" s="32">
        <v>34762618.880000003</v>
      </c>
      <c r="D75" s="16"/>
    </row>
    <row r="76" spans="1:4" ht="45.75" x14ac:dyDescent="0.25">
      <c r="A76" s="18" t="s">
        <v>92</v>
      </c>
      <c r="B76" s="28" t="s">
        <v>95</v>
      </c>
      <c r="C76" s="32">
        <v>689691.53</v>
      </c>
      <c r="D76" s="16"/>
    </row>
    <row r="77" spans="1:4" ht="60.75" x14ac:dyDescent="0.25">
      <c r="A77" s="18" t="s">
        <v>96</v>
      </c>
      <c r="B77" s="28" t="s">
        <v>97</v>
      </c>
      <c r="C77" s="32">
        <v>11575.62</v>
      </c>
      <c r="D77" s="16"/>
    </row>
    <row r="78" spans="1:4" ht="54" customHeight="1" x14ac:dyDescent="0.25">
      <c r="A78" s="18" t="s">
        <v>98</v>
      </c>
      <c r="B78" s="28" t="s">
        <v>99</v>
      </c>
      <c r="C78" s="32">
        <v>-3261.3</v>
      </c>
      <c r="D78" s="16"/>
    </row>
    <row r="79" spans="1:4" ht="45.75" x14ac:dyDescent="0.25">
      <c r="A79" s="18" t="s">
        <v>100</v>
      </c>
      <c r="B79" s="28" t="s">
        <v>101</v>
      </c>
      <c r="C79" s="32">
        <v>517.6</v>
      </c>
      <c r="D79" s="16"/>
    </row>
    <row r="80" spans="1:4" ht="60.75" x14ac:dyDescent="0.25">
      <c r="A80" s="18" t="s">
        <v>102</v>
      </c>
      <c r="B80" s="28" t="s">
        <v>103</v>
      </c>
      <c r="C80" s="32">
        <v>-108.7</v>
      </c>
      <c r="D80" s="16"/>
    </row>
    <row r="81" spans="1:4" ht="45.75" x14ac:dyDescent="0.25">
      <c r="A81" s="18" t="s">
        <v>105</v>
      </c>
      <c r="B81" s="28" t="s">
        <v>106</v>
      </c>
      <c r="C81" s="32">
        <v>-11610.14</v>
      </c>
      <c r="D81" s="16"/>
    </row>
    <row r="82" spans="1:4" ht="30.75" x14ac:dyDescent="0.25">
      <c r="A82" s="18" t="s">
        <v>104</v>
      </c>
      <c r="B82" s="28" t="s">
        <v>107</v>
      </c>
      <c r="C82" s="32">
        <v>-142.77000000000001</v>
      </c>
      <c r="D82" s="16"/>
    </row>
    <row r="83" spans="1:4" ht="30.75" x14ac:dyDescent="0.25">
      <c r="A83" s="18" t="s">
        <v>108</v>
      </c>
      <c r="B83" s="28" t="s">
        <v>109</v>
      </c>
      <c r="C83" s="32">
        <v>-56229.14</v>
      </c>
      <c r="D83" s="16"/>
    </row>
    <row r="84" spans="1:4" ht="30.75" x14ac:dyDescent="0.25">
      <c r="A84" s="18" t="s">
        <v>110</v>
      </c>
      <c r="B84" s="28" t="s">
        <v>111</v>
      </c>
      <c r="C84" s="32">
        <v>101037.09</v>
      </c>
      <c r="D84" s="16"/>
    </row>
    <row r="85" spans="1:4" ht="30.75" x14ac:dyDescent="0.25">
      <c r="A85" s="18" t="s">
        <v>112</v>
      </c>
      <c r="B85" s="28" t="s">
        <v>113</v>
      </c>
      <c r="C85" s="32">
        <v>16491.240000000002</v>
      </c>
      <c r="D85" s="16"/>
    </row>
    <row r="86" spans="1:4" ht="15.75" x14ac:dyDescent="0.25">
      <c r="A86" s="18" t="s">
        <v>114</v>
      </c>
      <c r="B86" s="28" t="s">
        <v>115</v>
      </c>
      <c r="C86" s="32">
        <v>76.31</v>
      </c>
      <c r="D86" s="16"/>
    </row>
    <row r="87" spans="1:4" ht="45.75" x14ac:dyDescent="0.25">
      <c r="A87" s="18" t="s">
        <v>116</v>
      </c>
      <c r="B87" s="28" t="s">
        <v>117</v>
      </c>
      <c r="C87" s="32">
        <v>-2295.1</v>
      </c>
      <c r="D87" s="16"/>
    </row>
    <row r="88" spans="1:4" ht="30.75" x14ac:dyDescent="0.25">
      <c r="A88" s="18" t="s">
        <v>118</v>
      </c>
      <c r="B88" s="28" t="s">
        <v>119</v>
      </c>
      <c r="C88" s="32">
        <v>129.91</v>
      </c>
      <c r="D88" s="16"/>
    </row>
    <row r="89" spans="1:4" ht="30.75" x14ac:dyDescent="0.25">
      <c r="A89" s="18" t="s">
        <v>120</v>
      </c>
      <c r="B89" s="28" t="s">
        <v>121</v>
      </c>
      <c r="C89" s="32">
        <v>376996</v>
      </c>
      <c r="D89" s="16"/>
    </row>
    <row r="90" spans="1:4" ht="15.75" x14ac:dyDescent="0.25">
      <c r="A90" s="18" t="s">
        <v>122</v>
      </c>
      <c r="B90" s="28" t="s">
        <v>123</v>
      </c>
      <c r="C90" s="32">
        <v>118.19</v>
      </c>
      <c r="D90" s="16"/>
    </row>
    <row r="91" spans="1:4" ht="30.75" x14ac:dyDescent="0.25">
      <c r="A91" s="18" t="s">
        <v>124</v>
      </c>
      <c r="B91" s="28" t="s">
        <v>125</v>
      </c>
      <c r="C91" s="32">
        <v>1000</v>
      </c>
      <c r="D91" s="16"/>
    </row>
    <row r="92" spans="1:4" ht="45.75" x14ac:dyDescent="0.25">
      <c r="A92" s="18" t="s">
        <v>126</v>
      </c>
      <c r="B92" s="28" t="s">
        <v>127</v>
      </c>
      <c r="C92" s="32">
        <v>6896767.3600000003</v>
      </c>
      <c r="D92" s="16"/>
    </row>
    <row r="93" spans="1:4" ht="30.75" x14ac:dyDescent="0.25">
      <c r="A93" s="18" t="s">
        <v>128</v>
      </c>
      <c r="B93" s="28" t="s">
        <v>129</v>
      </c>
      <c r="C93" s="32">
        <v>18360.060000000001</v>
      </c>
      <c r="D93" s="16"/>
    </row>
    <row r="94" spans="1:4" ht="30.75" x14ac:dyDescent="0.25">
      <c r="A94" s="18" t="s">
        <v>130</v>
      </c>
      <c r="B94" s="28" t="s">
        <v>131</v>
      </c>
      <c r="C94" s="32">
        <v>2029</v>
      </c>
      <c r="D94" s="16"/>
    </row>
    <row r="95" spans="1:4" ht="45.75" x14ac:dyDescent="0.25">
      <c r="A95" s="18" t="s">
        <v>133</v>
      </c>
      <c r="B95" s="28" t="s">
        <v>134</v>
      </c>
      <c r="C95" s="32">
        <v>8273812.1900000004</v>
      </c>
      <c r="D95" s="16"/>
    </row>
    <row r="96" spans="1:4" ht="30.75" x14ac:dyDescent="0.25">
      <c r="A96" s="18" t="s">
        <v>132</v>
      </c>
      <c r="B96" s="28" t="s">
        <v>135</v>
      </c>
      <c r="C96" s="32">
        <v>190703.38</v>
      </c>
      <c r="D96" s="16"/>
    </row>
    <row r="97" spans="1:4" ht="30.75" x14ac:dyDescent="0.25">
      <c r="A97" s="18" t="s">
        <v>136</v>
      </c>
      <c r="B97" s="28" t="s">
        <v>137</v>
      </c>
      <c r="C97" s="32">
        <v>7475562.7800000003</v>
      </c>
      <c r="D97" s="16"/>
    </row>
    <row r="98" spans="1:4" ht="30.75" x14ac:dyDescent="0.25">
      <c r="A98" s="18" t="s">
        <v>136</v>
      </c>
      <c r="B98" s="28" t="s">
        <v>138</v>
      </c>
      <c r="C98" s="32">
        <v>162658.47</v>
      </c>
      <c r="D98" s="16"/>
    </row>
    <row r="99" spans="1:4" ht="30.75" x14ac:dyDescent="0.25">
      <c r="A99" s="18" t="s">
        <v>136</v>
      </c>
      <c r="B99" s="28" t="s">
        <v>139</v>
      </c>
      <c r="C99" s="32">
        <v>-3.8</v>
      </c>
      <c r="D99" s="16"/>
    </row>
    <row r="100" spans="1:4" ht="30.75" x14ac:dyDescent="0.25">
      <c r="A100" s="18" t="s">
        <v>140</v>
      </c>
      <c r="B100" s="28" t="s">
        <v>141</v>
      </c>
      <c r="C100" s="32">
        <v>4045820.74</v>
      </c>
      <c r="D100" s="16"/>
    </row>
    <row r="101" spans="1:4" ht="30.75" x14ac:dyDescent="0.25">
      <c r="A101" s="18" t="s">
        <v>140</v>
      </c>
      <c r="B101" s="28" t="s">
        <v>142</v>
      </c>
      <c r="C101" s="32">
        <v>39799.019999999997</v>
      </c>
      <c r="D101" s="16"/>
    </row>
    <row r="102" spans="1:4" ht="30.75" x14ac:dyDescent="0.25">
      <c r="A102" s="18" t="s">
        <v>140</v>
      </c>
      <c r="B102" s="28" t="s">
        <v>143</v>
      </c>
      <c r="C102" s="32">
        <v>-2105.1999999999998</v>
      </c>
      <c r="D102" s="16"/>
    </row>
    <row r="103" spans="1:4" ht="30.75" x14ac:dyDescent="0.25">
      <c r="A103" s="18" t="s">
        <v>144</v>
      </c>
      <c r="B103" s="28" t="s">
        <v>145</v>
      </c>
      <c r="C103" s="32">
        <v>11538144.4</v>
      </c>
      <c r="D103" s="16"/>
    </row>
    <row r="104" spans="1:4" ht="45.75" x14ac:dyDescent="0.25">
      <c r="A104" s="18" t="s">
        <v>146</v>
      </c>
      <c r="B104" s="28" t="s">
        <v>147</v>
      </c>
      <c r="C104" s="32">
        <v>332721.45</v>
      </c>
      <c r="D104" s="16"/>
    </row>
    <row r="105" spans="1:4" ht="30.75" x14ac:dyDescent="0.25">
      <c r="A105" s="18" t="s">
        <v>148</v>
      </c>
      <c r="B105" s="28" t="s">
        <v>149</v>
      </c>
      <c r="C105" s="32">
        <v>5626.33</v>
      </c>
      <c r="D105" s="16"/>
    </row>
    <row r="106" spans="1:4" ht="45.75" x14ac:dyDescent="0.25">
      <c r="A106" s="18" t="s">
        <v>33</v>
      </c>
      <c r="B106" s="28" t="s">
        <v>150</v>
      </c>
      <c r="C106" s="32">
        <v>4000</v>
      </c>
      <c r="D106" s="16"/>
    </row>
    <row r="107" spans="1:4" ht="45.75" x14ac:dyDescent="0.25">
      <c r="A107" s="18" t="s">
        <v>151</v>
      </c>
      <c r="B107" s="28" t="s">
        <v>152</v>
      </c>
      <c r="C107" s="32">
        <v>31610.44</v>
      </c>
      <c r="D107" s="16"/>
    </row>
    <row r="108" spans="1:4" ht="15.75" x14ac:dyDescent="0.25">
      <c r="A108" s="21" t="s">
        <v>285</v>
      </c>
      <c r="B108" s="28" t="s">
        <v>274</v>
      </c>
      <c r="C108" s="33">
        <f>C109</f>
        <v>50122.86</v>
      </c>
      <c r="D108" s="16"/>
    </row>
    <row r="109" spans="1:4" ht="45.75" x14ac:dyDescent="0.25">
      <c r="A109" s="18" t="s">
        <v>33</v>
      </c>
      <c r="B109" s="28" t="s">
        <v>153</v>
      </c>
      <c r="C109" s="32">
        <v>50122.86</v>
      </c>
      <c r="D109" s="16"/>
    </row>
    <row r="110" spans="1:4" ht="30.75" x14ac:dyDescent="0.25">
      <c r="A110" s="21" t="s">
        <v>286</v>
      </c>
      <c r="B110" s="28" t="s">
        <v>274</v>
      </c>
      <c r="C110" s="33">
        <f>C111</f>
        <v>3000</v>
      </c>
      <c r="D110" s="16"/>
    </row>
    <row r="111" spans="1:4" ht="45.75" x14ac:dyDescent="0.25">
      <c r="A111" s="18" t="s">
        <v>33</v>
      </c>
      <c r="B111" s="28" t="s">
        <v>154</v>
      </c>
      <c r="C111" s="32">
        <v>3000</v>
      </c>
      <c r="D111" s="16"/>
    </row>
    <row r="112" spans="1:4" ht="15.75" x14ac:dyDescent="0.25">
      <c r="A112" s="19" t="s">
        <v>287</v>
      </c>
      <c r="B112" s="28" t="s">
        <v>274</v>
      </c>
      <c r="C112" s="33">
        <f>C113+C114+C115+C116+C117+C118+C119+C120+C121+C122+C123+C124+C125+C126+C127+C128+C129+C130+C131+C132+C133+C134+C135+C136+C137+C138+C139+C140</f>
        <v>357550970.12</v>
      </c>
      <c r="D112" s="16"/>
    </row>
    <row r="113" spans="1:4" ht="15.75" x14ac:dyDescent="0.25">
      <c r="A113" s="18" t="s">
        <v>155</v>
      </c>
      <c r="B113" s="28" t="s">
        <v>156</v>
      </c>
      <c r="C113" s="32">
        <v>15000</v>
      </c>
      <c r="D113" s="16"/>
    </row>
    <row r="114" spans="1:4" ht="45.75" x14ac:dyDescent="0.25">
      <c r="A114" s="18" t="s">
        <v>157</v>
      </c>
      <c r="B114" s="28" t="s">
        <v>158</v>
      </c>
      <c r="C114" s="32">
        <v>16000</v>
      </c>
      <c r="D114" s="16"/>
    </row>
    <row r="115" spans="1:4" ht="30.75" x14ac:dyDescent="0.25">
      <c r="A115" s="18" t="s">
        <v>159</v>
      </c>
      <c r="B115" s="28" t="s">
        <v>160</v>
      </c>
      <c r="C115" s="32">
        <v>154300</v>
      </c>
      <c r="D115" s="16"/>
    </row>
    <row r="116" spans="1:4" ht="45.75" x14ac:dyDescent="0.25">
      <c r="A116" s="18" t="s">
        <v>161</v>
      </c>
      <c r="B116" s="28" t="s">
        <v>162</v>
      </c>
      <c r="C116" s="32">
        <v>2591657.15</v>
      </c>
      <c r="D116" s="16"/>
    </row>
    <row r="117" spans="1:4" ht="15.75" x14ac:dyDescent="0.25">
      <c r="A117" s="18" t="s">
        <v>163</v>
      </c>
      <c r="B117" s="28" t="s">
        <v>164</v>
      </c>
      <c r="C117" s="32">
        <v>710566.04</v>
      </c>
      <c r="D117" s="16"/>
    </row>
    <row r="118" spans="1:4" ht="15.75" x14ac:dyDescent="0.25">
      <c r="A118" s="18" t="s">
        <v>163</v>
      </c>
      <c r="B118" s="28" t="s">
        <v>165</v>
      </c>
      <c r="C118" s="32">
        <v>109648.72</v>
      </c>
      <c r="D118" s="16"/>
    </row>
    <row r="119" spans="1:4" ht="15.75" x14ac:dyDescent="0.25">
      <c r="A119" s="18" t="s">
        <v>166</v>
      </c>
      <c r="B119" s="28" t="s">
        <v>167</v>
      </c>
      <c r="C119" s="32">
        <v>105688.75</v>
      </c>
      <c r="D119" s="16"/>
    </row>
    <row r="120" spans="1:4" ht="30.75" x14ac:dyDescent="0.25">
      <c r="A120" s="18" t="s">
        <v>168</v>
      </c>
      <c r="B120" s="28" t="s">
        <v>169</v>
      </c>
      <c r="C120" s="32">
        <v>42000</v>
      </c>
      <c r="D120" s="16"/>
    </row>
    <row r="121" spans="1:4" ht="45.75" x14ac:dyDescent="0.25">
      <c r="A121" s="18" t="s">
        <v>170</v>
      </c>
      <c r="B121" s="28" t="s">
        <v>171</v>
      </c>
      <c r="C121" s="32">
        <v>397009.87</v>
      </c>
      <c r="D121" s="16"/>
    </row>
    <row r="122" spans="1:4" ht="45.75" x14ac:dyDescent="0.25">
      <c r="A122" s="18" t="s">
        <v>172</v>
      </c>
      <c r="B122" s="28" t="s">
        <v>173</v>
      </c>
      <c r="C122" s="32">
        <v>58896.7</v>
      </c>
      <c r="D122" s="16"/>
    </row>
    <row r="123" spans="1:4" ht="30.75" x14ac:dyDescent="0.25">
      <c r="A123" s="18" t="s">
        <v>174</v>
      </c>
      <c r="B123" s="28" t="s">
        <v>175</v>
      </c>
      <c r="C123" s="32">
        <v>662370.25</v>
      </c>
      <c r="D123" s="16"/>
    </row>
    <row r="124" spans="1:4" ht="30.75" x14ac:dyDescent="0.25">
      <c r="A124" s="18" t="s">
        <v>176</v>
      </c>
      <c r="B124" s="28" t="s">
        <v>177</v>
      </c>
      <c r="C124" s="32">
        <v>38800</v>
      </c>
      <c r="D124" s="16"/>
    </row>
    <row r="125" spans="1:4" ht="30.75" x14ac:dyDescent="0.25">
      <c r="A125" s="18" t="s">
        <v>178</v>
      </c>
      <c r="B125" s="28" t="s">
        <v>179</v>
      </c>
      <c r="C125" s="32">
        <v>209182.37</v>
      </c>
      <c r="D125" s="16"/>
    </row>
    <row r="126" spans="1:4" ht="15.75" x14ac:dyDescent="0.25">
      <c r="A126" s="18" t="s">
        <v>180</v>
      </c>
      <c r="B126" s="28" t="s">
        <v>181</v>
      </c>
      <c r="C126" s="32">
        <v>-699.16</v>
      </c>
      <c r="D126" s="16"/>
    </row>
    <row r="127" spans="1:4" ht="15.75" x14ac:dyDescent="0.25">
      <c r="A127" s="18" t="s">
        <v>182</v>
      </c>
      <c r="B127" s="28" t="s">
        <v>183</v>
      </c>
      <c r="C127" s="32">
        <v>3831</v>
      </c>
      <c r="D127" s="16"/>
    </row>
    <row r="128" spans="1:4" ht="30.75" x14ac:dyDescent="0.25">
      <c r="A128" s="18" t="s">
        <v>184</v>
      </c>
      <c r="B128" s="28" t="s">
        <v>185</v>
      </c>
      <c r="C128" s="32">
        <v>1066179</v>
      </c>
      <c r="D128" s="16"/>
    </row>
    <row r="129" spans="1:4" ht="30.75" x14ac:dyDescent="0.25">
      <c r="A129" s="18" t="s">
        <v>186</v>
      </c>
      <c r="B129" s="28" t="s">
        <v>187</v>
      </c>
      <c r="C129" s="32">
        <v>32849234.27</v>
      </c>
      <c r="D129" s="16"/>
    </row>
    <row r="130" spans="1:4" ht="30.75" x14ac:dyDescent="0.25">
      <c r="A130" s="18" t="s">
        <v>188</v>
      </c>
      <c r="B130" s="28" t="s">
        <v>189</v>
      </c>
      <c r="C130" s="32">
        <v>1981611</v>
      </c>
      <c r="D130" s="16"/>
    </row>
    <row r="131" spans="1:4" ht="15.75" x14ac:dyDescent="0.25">
      <c r="A131" s="18" t="s">
        <v>190</v>
      </c>
      <c r="B131" s="28" t="s">
        <v>191</v>
      </c>
      <c r="C131" s="32">
        <v>238600</v>
      </c>
      <c r="D131" s="16"/>
    </row>
    <row r="132" spans="1:4" ht="15.75" x14ac:dyDescent="0.25">
      <c r="A132" s="18" t="s">
        <v>192</v>
      </c>
      <c r="B132" s="28" t="s">
        <v>193</v>
      </c>
      <c r="C132" s="32">
        <v>24545760</v>
      </c>
      <c r="D132" s="16"/>
    </row>
    <row r="133" spans="1:4" ht="30.75" x14ac:dyDescent="0.25">
      <c r="A133" s="18" t="s">
        <v>194</v>
      </c>
      <c r="B133" s="28" t="s">
        <v>195</v>
      </c>
      <c r="C133" s="32">
        <v>65093900</v>
      </c>
      <c r="D133" s="16"/>
    </row>
    <row r="134" spans="1:4" ht="30.75" x14ac:dyDescent="0.25">
      <c r="A134" s="18" t="s">
        <v>196</v>
      </c>
      <c r="B134" s="28" t="s">
        <v>197</v>
      </c>
      <c r="C134" s="32">
        <v>167043517.38999999</v>
      </c>
      <c r="D134" s="16"/>
    </row>
    <row r="135" spans="1:4" ht="30.75" x14ac:dyDescent="0.25">
      <c r="A135" s="18" t="s">
        <v>198</v>
      </c>
      <c r="B135" s="28" t="s">
        <v>199</v>
      </c>
      <c r="C135" s="32">
        <v>3444600</v>
      </c>
      <c r="D135" s="16"/>
    </row>
    <row r="136" spans="1:4" ht="45.75" x14ac:dyDescent="0.25">
      <c r="A136" s="18" t="s">
        <v>200</v>
      </c>
      <c r="B136" s="28" t="s">
        <v>201</v>
      </c>
      <c r="C136" s="32">
        <v>361200</v>
      </c>
      <c r="D136" s="16"/>
    </row>
    <row r="137" spans="1:4" ht="30.75" x14ac:dyDescent="0.25">
      <c r="A137" s="18" t="s">
        <v>202</v>
      </c>
      <c r="B137" s="28" t="s">
        <v>203</v>
      </c>
      <c r="C137" s="32">
        <v>34755089.509999998</v>
      </c>
      <c r="D137" s="16"/>
    </row>
    <row r="138" spans="1:4" ht="30.75" x14ac:dyDescent="0.25">
      <c r="A138" s="18" t="s">
        <v>204</v>
      </c>
      <c r="B138" s="28" t="s">
        <v>205</v>
      </c>
      <c r="C138" s="32">
        <v>180200</v>
      </c>
      <c r="D138" s="16"/>
    </row>
    <row r="139" spans="1:4" ht="15.75" x14ac:dyDescent="0.25">
      <c r="A139" s="18" t="s">
        <v>206</v>
      </c>
      <c r="B139" s="28" t="s">
        <v>207</v>
      </c>
      <c r="C139" s="32">
        <v>28095300</v>
      </c>
      <c r="D139" s="16"/>
    </row>
    <row r="140" spans="1:4" ht="30.75" x14ac:dyDescent="0.25">
      <c r="A140" s="18" t="s">
        <v>208</v>
      </c>
      <c r="B140" s="28" t="s">
        <v>209</v>
      </c>
      <c r="C140" s="32">
        <v>-7218472.7400000002</v>
      </c>
      <c r="D140" s="16"/>
    </row>
    <row r="141" spans="1:4" ht="15.75" x14ac:dyDescent="0.25">
      <c r="A141" s="21" t="s">
        <v>288</v>
      </c>
      <c r="B141" s="28" t="s">
        <v>274</v>
      </c>
      <c r="C141" s="33">
        <f>C142+C143+C144+C145+C146+C147+C148+C149+C150+C151+C152+C153</f>
        <v>14110022.570000002</v>
      </c>
      <c r="D141" s="16"/>
    </row>
    <row r="142" spans="1:4" ht="60.75" x14ac:dyDescent="0.25">
      <c r="A142" s="18" t="s">
        <v>210</v>
      </c>
      <c r="B142" s="28" t="s">
        <v>211</v>
      </c>
      <c r="C142" s="32">
        <v>9403954.0099999998</v>
      </c>
      <c r="D142" s="16"/>
    </row>
    <row r="143" spans="1:4" ht="45.75" x14ac:dyDescent="0.25">
      <c r="A143" s="18" t="s">
        <v>212</v>
      </c>
      <c r="B143" s="28" t="s">
        <v>213</v>
      </c>
      <c r="C143" s="32">
        <v>886518.59</v>
      </c>
      <c r="D143" s="16"/>
    </row>
    <row r="144" spans="1:4" ht="45.75" x14ac:dyDescent="0.25">
      <c r="A144" s="18" t="s">
        <v>215</v>
      </c>
      <c r="B144" s="28" t="s">
        <v>216</v>
      </c>
      <c r="C144" s="32">
        <v>58395.43</v>
      </c>
      <c r="D144" s="16"/>
    </row>
    <row r="145" spans="1:4" ht="30.75" x14ac:dyDescent="0.25">
      <c r="A145" s="18" t="s">
        <v>214</v>
      </c>
      <c r="B145" s="28" t="s">
        <v>217</v>
      </c>
      <c r="C145" s="32">
        <v>710.91</v>
      </c>
      <c r="D145" s="16"/>
    </row>
    <row r="146" spans="1:4" ht="90.75" x14ac:dyDescent="0.25">
      <c r="A146" s="18" t="s">
        <v>218</v>
      </c>
      <c r="B146" s="28" t="s">
        <v>219</v>
      </c>
      <c r="C146" s="32">
        <v>414.74</v>
      </c>
      <c r="D146" s="16"/>
    </row>
    <row r="147" spans="1:4" ht="90.75" x14ac:dyDescent="0.25">
      <c r="A147" s="18" t="s">
        <v>220</v>
      </c>
      <c r="B147" s="28" t="s">
        <v>221</v>
      </c>
      <c r="C147" s="32">
        <v>183402.88</v>
      </c>
      <c r="D147" s="16"/>
    </row>
    <row r="148" spans="1:4" ht="60.75" x14ac:dyDescent="0.25">
      <c r="A148" s="18" t="s">
        <v>222</v>
      </c>
      <c r="B148" s="28" t="s">
        <v>223</v>
      </c>
      <c r="C148" s="32">
        <v>2592</v>
      </c>
      <c r="D148" s="16"/>
    </row>
    <row r="149" spans="1:4" ht="30.75" x14ac:dyDescent="0.25">
      <c r="A149" s="18" t="s">
        <v>224</v>
      </c>
      <c r="B149" s="28" t="s">
        <v>225</v>
      </c>
      <c r="C149" s="32">
        <v>2957984.64</v>
      </c>
      <c r="D149" s="16"/>
    </row>
    <row r="150" spans="1:4" ht="45.75" x14ac:dyDescent="0.25">
      <c r="A150" s="18" t="s">
        <v>170</v>
      </c>
      <c r="B150" s="28" t="s">
        <v>226</v>
      </c>
      <c r="C150" s="32">
        <v>12268.8</v>
      </c>
      <c r="D150" s="16"/>
    </row>
    <row r="151" spans="1:4" ht="45.75" x14ac:dyDescent="0.25">
      <c r="A151" s="18" t="s">
        <v>172</v>
      </c>
      <c r="B151" s="28" t="s">
        <v>227</v>
      </c>
      <c r="C151" s="32">
        <v>510946.59</v>
      </c>
      <c r="D151" s="16"/>
    </row>
    <row r="152" spans="1:4" ht="15.75" x14ac:dyDescent="0.25">
      <c r="A152" s="18" t="s">
        <v>180</v>
      </c>
      <c r="B152" s="28" t="s">
        <v>228</v>
      </c>
      <c r="C152" s="32">
        <v>1521.76</v>
      </c>
      <c r="D152" s="16"/>
    </row>
    <row r="153" spans="1:4" ht="15.75" x14ac:dyDescent="0.25">
      <c r="A153" s="18" t="s">
        <v>182</v>
      </c>
      <c r="B153" s="28" t="s">
        <v>229</v>
      </c>
      <c r="C153" s="32">
        <v>91312.22</v>
      </c>
      <c r="D153" s="16"/>
    </row>
    <row r="154" spans="1:4" ht="15.75" x14ac:dyDescent="0.25">
      <c r="A154" s="19" t="s">
        <v>289</v>
      </c>
      <c r="B154" s="28" t="s">
        <v>274</v>
      </c>
      <c r="C154" s="33">
        <f>C155+C156+C157+C158+C159+C160+C161+C162+C163+C164+C165+C166+C167+C168+C169+C170+C171</f>
        <v>898757941.78999984</v>
      </c>
      <c r="D154" s="16"/>
    </row>
    <row r="155" spans="1:4" ht="15.75" x14ac:dyDescent="0.25">
      <c r="A155" s="18" t="s">
        <v>163</v>
      </c>
      <c r="B155" s="28" t="s">
        <v>230</v>
      </c>
      <c r="C155" s="32">
        <v>909296.1</v>
      </c>
      <c r="D155" s="16"/>
    </row>
    <row r="156" spans="1:4" ht="15.75" x14ac:dyDescent="0.25">
      <c r="A156" s="18" t="s">
        <v>163</v>
      </c>
      <c r="B156" s="28" t="s">
        <v>231</v>
      </c>
      <c r="C156" s="32">
        <v>81981.919999999998</v>
      </c>
      <c r="D156" s="16"/>
    </row>
    <row r="157" spans="1:4" ht="15.75" x14ac:dyDescent="0.25">
      <c r="A157" s="18" t="s">
        <v>166</v>
      </c>
      <c r="B157" s="28" t="s">
        <v>232</v>
      </c>
      <c r="C157" s="32">
        <v>1041105.9</v>
      </c>
      <c r="D157" s="16"/>
    </row>
    <row r="158" spans="1:4" ht="45.75" x14ac:dyDescent="0.25">
      <c r="A158" s="29" t="s">
        <v>293</v>
      </c>
      <c r="B158" s="28" t="s">
        <v>233</v>
      </c>
      <c r="C158" s="32">
        <v>13800</v>
      </c>
      <c r="D158" s="16"/>
    </row>
    <row r="159" spans="1:4" ht="45.75" x14ac:dyDescent="0.25">
      <c r="A159" s="29" t="s">
        <v>294</v>
      </c>
      <c r="B159" s="28" t="s">
        <v>234</v>
      </c>
      <c r="C159" s="32">
        <v>3700</v>
      </c>
      <c r="D159" s="16"/>
    </row>
    <row r="160" spans="1:4" ht="45.75" x14ac:dyDescent="0.25">
      <c r="A160" s="29" t="s">
        <v>295</v>
      </c>
      <c r="B160" s="28" t="s">
        <v>235</v>
      </c>
      <c r="C160" s="32">
        <v>137200</v>
      </c>
      <c r="D160" s="16"/>
    </row>
    <row r="161" spans="1:4" ht="45.75" x14ac:dyDescent="0.25">
      <c r="A161" s="29" t="s">
        <v>296</v>
      </c>
      <c r="B161" s="28" t="s">
        <v>236</v>
      </c>
      <c r="C161" s="32">
        <v>36900</v>
      </c>
      <c r="D161" s="16"/>
    </row>
    <row r="162" spans="1:4" ht="45.75" x14ac:dyDescent="0.25">
      <c r="A162" s="18" t="s">
        <v>237</v>
      </c>
      <c r="B162" s="28" t="s">
        <v>238</v>
      </c>
      <c r="C162" s="32">
        <v>1012617.51</v>
      </c>
      <c r="D162" s="16"/>
    </row>
    <row r="163" spans="1:4" ht="30.75" x14ac:dyDescent="0.25">
      <c r="A163" s="18" t="s">
        <v>239</v>
      </c>
      <c r="B163" s="28" t="s">
        <v>240</v>
      </c>
      <c r="C163" s="32">
        <v>32195607.960000001</v>
      </c>
      <c r="D163" s="16"/>
    </row>
    <row r="164" spans="1:4" ht="15.75" x14ac:dyDescent="0.25">
      <c r="A164" s="18" t="s">
        <v>192</v>
      </c>
      <c r="B164" s="28" t="s">
        <v>241</v>
      </c>
      <c r="C164" s="32">
        <v>69785300</v>
      </c>
      <c r="D164" s="16"/>
    </row>
    <row r="165" spans="1:4" ht="30.75" x14ac:dyDescent="0.25">
      <c r="A165" s="18" t="s">
        <v>196</v>
      </c>
      <c r="B165" s="28" t="s">
        <v>242</v>
      </c>
      <c r="C165" s="32">
        <v>2438000</v>
      </c>
      <c r="D165" s="16"/>
    </row>
    <row r="166" spans="1:4" ht="15.75" x14ac:dyDescent="0.25">
      <c r="A166" s="18" t="s">
        <v>243</v>
      </c>
      <c r="B166" s="28" t="s">
        <v>244</v>
      </c>
      <c r="C166" s="32">
        <v>733044900</v>
      </c>
      <c r="D166" s="16"/>
    </row>
    <row r="167" spans="1:4" ht="45.75" x14ac:dyDescent="0.25">
      <c r="A167" s="18" t="s">
        <v>245</v>
      </c>
      <c r="B167" s="28" t="s">
        <v>246</v>
      </c>
      <c r="C167" s="32">
        <v>1627708.3</v>
      </c>
      <c r="D167" s="16"/>
    </row>
    <row r="168" spans="1:4" ht="45.75" x14ac:dyDescent="0.25">
      <c r="A168" s="18" t="s">
        <v>247</v>
      </c>
      <c r="B168" s="28" t="s">
        <v>248</v>
      </c>
      <c r="C168" s="32">
        <v>33374605.199999999</v>
      </c>
      <c r="D168" s="16"/>
    </row>
    <row r="169" spans="1:4" ht="15.75" x14ac:dyDescent="0.25">
      <c r="A169" s="18" t="s">
        <v>206</v>
      </c>
      <c r="B169" s="28" t="s">
        <v>249</v>
      </c>
      <c r="C169" s="32">
        <v>40524760.549999997</v>
      </c>
      <c r="D169" s="16"/>
    </row>
    <row r="170" spans="1:4" ht="30.75" x14ac:dyDescent="0.25">
      <c r="A170" s="18" t="s">
        <v>250</v>
      </c>
      <c r="B170" s="28" t="s">
        <v>251</v>
      </c>
      <c r="C170" s="32">
        <v>130712.55</v>
      </c>
      <c r="D170" s="16"/>
    </row>
    <row r="171" spans="1:4" ht="30.75" x14ac:dyDescent="0.25">
      <c r="A171" s="18" t="s">
        <v>208</v>
      </c>
      <c r="B171" s="28" t="s">
        <v>252</v>
      </c>
      <c r="C171" s="32">
        <v>-17600254.199999999</v>
      </c>
      <c r="D171" s="16"/>
    </row>
    <row r="172" spans="1:4" ht="15.75" x14ac:dyDescent="0.25">
      <c r="A172" s="19" t="s">
        <v>290</v>
      </c>
      <c r="B172" s="28" t="s">
        <v>274</v>
      </c>
      <c r="C172" s="33">
        <f>C173+C174+C175</f>
        <v>861448.33</v>
      </c>
      <c r="D172" s="16"/>
    </row>
    <row r="173" spans="1:4" ht="15.75" x14ac:dyDescent="0.25">
      <c r="A173" s="18" t="s">
        <v>253</v>
      </c>
      <c r="B173" s="28" t="s">
        <v>254</v>
      </c>
      <c r="C173" s="32">
        <v>400000</v>
      </c>
      <c r="D173" s="16"/>
    </row>
    <row r="174" spans="1:4" ht="15.75" x14ac:dyDescent="0.25">
      <c r="A174" s="18" t="s">
        <v>206</v>
      </c>
      <c r="B174" s="28" t="s">
        <v>255</v>
      </c>
      <c r="C174" s="32">
        <v>437200</v>
      </c>
      <c r="D174" s="16"/>
    </row>
    <row r="175" spans="1:4" ht="30.75" x14ac:dyDescent="0.25">
      <c r="A175" s="18" t="s">
        <v>250</v>
      </c>
      <c r="B175" s="28" t="s">
        <v>256</v>
      </c>
      <c r="C175" s="32">
        <v>24248.33</v>
      </c>
      <c r="D175" s="16"/>
    </row>
    <row r="176" spans="1:4" ht="15.75" x14ac:dyDescent="0.25">
      <c r="A176" s="19" t="s">
        <v>291</v>
      </c>
      <c r="B176" s="28" t="s">
        <v>274</v>
      </c>
      <c r="C176" s="33">
        <f>C177</f>
        <v>20000</v>
      </c>
      <c r="D176" s="16"/>
    </row>
    <row r="177" spans="1:4" ht="135.75" x14ac:dyDescent="0.25">
      <c r="A177" s="18" t="s">
        <v>257</v>
      </c>
      <c r="B177" s="28" t="s">
        <v>258</v>
      </c>
      <c r="C177" s="32">
        <v>20000</v>
      </c>
      <c r="D177" s="16"/>
    </row>
    <row r="178" spans="1:4" ht="15.75" x14ac:dyDescent="0.25">
      <c r="A178" s="19" t="s">
        <v>292</v>
      </c>
      <c r="B178" s="28" t="s">
        <v>274</v>
      </c>
      <c r="C178" s="33">
        <f>C179+C180+C181+C182</f>
        <v>563951500.85000002</v>
      </c>
      <c r="D178" s="16"/>
    </row>
    <row r="179" spans="1:4" ht="15.75" x14ac:dyDescent="0.25">
      <c r="A179" s="18" t="s">
        <v>163</v>
      </c>
      <c r="B179" s="28" t="s">
        <v>259</v>
      </c>
      <c r="C179" s="32">
        <v>0.85</v>
      </c>
      <c r="D179" s="16"/>
    </row>
    <row r="180" spans="1:4" ht="45.75" x14ac:dyDescent="0.25">
      <c r="A180" s="18" t="s">
        <v>260</v>
      </c>
      <c r="B180" s="28" t="s">
        <v>261</v>
      </c>
      <c r="C180" s="32">
        <v>17500</v>
      </c>
      <c r="D180" s="16"/>
    </row>
    <row r="181" spans="1:4" ht="30.75" x14ac:dyDescent="0.25">
      <c r="A181" s="18" t="s">
        <v>262</v>
      </c>
      <c r="B181" s="28" t="s">
        <v>263</v>
      </c>
      <c r="C181" s="32">
        <v>443431000</v>
      </c>
      <c r="D181" s="16"/>
    </row>
    <row r="182" spans="1:4" ht="22.5" customHeight="1" x14ac:dyDescent="0.25">
      <c r="A182" s="18" t="s">
        <v>264</v>
      </c>
      <c r="B182" s="28" t="s">
        <v>265</v>
      </c>
      <c r="C182" s="32">
        <v>120503000</v>
      </c>
      <c r="D182" s="16"/>
    </row>
    <row r="183" spans="1:4" x14ac:dyDescent="0.25">
      <c r="A183" s="14"/>
      <c r="B183" s="14"/>
      <c r="C183" s="14"/>
      <c r="D183" s="3"/>
    </row>
  </sheetData>
  <mergeCells count="9">
    <mergeCell ref="A9:A11"/>
    <mergeCell ref="B9:B11"/>
    <mergeCell ref="C9:C11"/>
    <mergeCell ref="A6:C6"/>
    <mergeCell ref="B1:C1"/>
    <mergeCell ref="B2:C2"/>
    <mergeCell ref="B3:C3"/>
    <mergeCell ref="B4:C4"/>
    <mergeCell ref="A8:C8"/>
  </mergeCells>
  <pageMargins left="0.78740157480314965" right="0.78740157480314965" top="1.1811023622047245" bottom="0.39370078740157483" header="0" footer="0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Code&gt;0503117G&lt;/Code&gt;&#10;  &lt;DocLink&gt;595551&lt;/DocLink&gt;&#10;  &lt;DocName&gt;Отчет об исполнении бюджета (месячный)&lt;/DocName&gt;&#10;  &lt;VariantName&gt;SV_0503117M_20160101_%N&lt;/VariantName&gt;&#10;  &lt;VariantLink xsi:nil=&quot;true&quot; /&gt;&#10;  &lt;SvodReportLink xsi:nil=&quot;true&quot; /&gt;&#10;  &lt;ReportLink xsi:nil=&quot;true&quot; /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3D594B9B-EA30-4C2E-B657-FEBF67E112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Костромина</dc:creator>
  <cp:lastModifiedBy>Лариса Геннадьевна Коваль</cp:lastModifiedBy>
  <cp:lastPrinted>2023-04-20T14:03:01Z</cp:lastPrinted>
  <dcterms:created xsi:type="dcterms:W3CDTF">2023-03-15T04:04:36Z</dcterms:created>
  <dcterms:modified xsi:type="dcterms:W3CDTF">2023-05-24T07:45:30Z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Отчет об исполнении бюджета (месячный)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20.2.0.36680 (.NET 4.7.2)</vt:lpwstr>
  </property>
  <property fmtid="{D5CDD505-2E9C-101B-9397-08002B2CF9AE}" pid="5" name="Версия базы">
    <vt:lpwstr>20.2.0.53279833</vt:lpwstr>
  </property>
  <property fmtid="{D5CDD505-2E9C-101B-9397-08002B2CF9AE}" pid="6" name="Тип сервера">
    <vt:lpwstr>MSSQL</vt:lpwstr>
  </property>
  <property fmtid="{D5CDD505-2E9C-101B-9397-08002B2CF9AE}" pid="7" name="Сервер">
    <vt:lpwstr>mfreport</vt:lpwstr>
  </property>
  <property fmtid="{D5CDD505-2E9C-101B-9397-08002B2CF9AE}" pid="8" name="База">
    <vt:lpwstr>svod_smart</vt:lpwstr>
  </property>
  <property fmtid="{D5CDD505-2E9C-101B-9397-08002B2CF9AE}" pid="9" name="Пользователь">
    <vt:lpwstr>f002_04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